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 filterPrivacy="1" codeName="ThisWorkbook"/>
  <xr:revisionPtr revIDLastSave="0" documentId="8_{0AA2A402-DFA5-4C4A-B0BC-659E9C33147C}" xr6:coauthVersionLast="47" xr6:coauthVersionMax="47" xr10:uidLastSave="{00000000-0000-0000-0000-000000000000}"/>
  <bookViews>
    <workbookView xWindow="28692" yWindow="0" windowWidth="29016" windowHeight="15816" xr2:uid="{19567621-4724-45E8-8C4C-CE4E8C3547A5}"/>
  </bookViews>
  <sheets>
    <sheet name="PI Labor Cost Calculation Sheet" sheetId="28" r:id="rId1"/>
    <sheet name="人件費標準単価表" sheetId="27" state="hidden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3" i="28" l="1"/>
  <c r="I12" i="28"/>
  <c r="I11" i="28"/>
  <c r="I10" i="28"/>
  <c r="I9" i="28"/>
  <c r="I8" i="28"/>
  <c r="I7" i="28"/>
  <c r="I6" i="28"/>
  <c r="I5" i="28"/>
  <c r="L13" i="28"/>
  <c r="L12" i="28"/>
  <c r="L11" i="28"/>
  <c r="L10" i="28"/>
  <c r="L9" i="28"/>
  <c r="L8" i="28"/>
  <c r="L7" i="28"/>
  <c r="L6" i="28"/>
  <c r="L5" i="28"/>
  <c r="K13" i="28"/>
  <c r="K12" i="28"/>
  <c r="K11" i="28"/>
  <c r="K10" i="28"/>
  <c r="K9" i="28"/>
  <c r="K8" i="28"/>
  <c r="K7" i="28"/>
  <c r="K6" i="28"/>
  <c r="K5" i="28"/>
  <c r="F6" i="28" l="1"/>
  <c r="F5" i="28"/>
  <c r="F13" i="28"/>
  <c r="F12" i="28"/>
  <c r="F11" i="28"/>
  <c r="F10" i="28"/>
  <c r="F9" i="28"/>
  <c r="F8" i="28"/>
  <c r="F7" i="28"/>
  <c r="I14" i="28" l="1"/>
</calcChain>
</file>

<file path=xl/sharedStrings.xml><?xml version="1.0" encoding="utf-8"?>
<sst xmlns="http://schemas.openxmlformats.org/spreadsheetml/2006/main" count="26" uniqueCount="26">
  <si>
    <t xml:space="preserve"> PI Labor Cost Calculation Sheet</t>
    <phoneticPr fontId="7"/>
  </si>
  <si>
    <r>
      <t xml:space="preserve">Principal Investigator (PI) or not
</t>
    </r>
    <r>
      <rPr>
        <sz val="8"/>
        <color theme="1"/>
        <rFont val="ＭＳ Ｐゴシック"/>
        <family val="3"/>
        <charset val="128"/>
        <scheme val="minor"/>
      </rPr>
      <t>(Please select from the dropdown menu.)</t>
    </r>
    <phoneticPr fontId="7"/>
  </si>
  <si>
    <t xml:space="preserve">Researcher's Full Name </t>
    <phoneticPr fontId="7"/>
  </si>
  <si>
    <r>
      <t xml:space="preserve">Job Title
</t>
    </r>
    <r>
      <rPr>
        <sz val="8"/>
        <color theme="1"/>
        <rFont val="ＭＳ Ｐゴシック"/>
        <family val="3"/>
        <charset val="128"/>
        <scheme val="minor"/>
      </rPr>
      <t>(Please select from the dropdown menu.)</t>
    </r>
    <phoneticPr fontId="7"/>
  </si>
  <si>
    <r>
      <t xml:space="preserve">Research Effort
</t>
    </r>
    <r>
      <rPr>
        <sz val="8"/>
        <color theme="1"/>
        <rFont val="ＭＳ Ｐゴシック"/>
        <family val="3"/>
        <charset val="128"/>
        <scheme val="minor"/>
      </rPr>
      <t>(Please select from the dropdown menu.)</t>
    </r>
    <phoneticPr fontId="7"/>
  </si>
  <si>
    <r>
      <t xml:space="preserve">年間人件費
</t>
    </r>
    <r>
      <rPr>
        <sz val="10"/>
        <color theme="1"/>
        <rFont val="ＭＳ Ｐゴシック"/>
        <family val="3"/>
        <charset val="128"/>
        <scheme val="minor"/>
      </rPr>
      <t>（消費税抜き）</t>
    </r>
    <rPh sb="0" eb="5">
      <t>ネンカンジンケンヒ</t>
    </rPh>
    <rPh sb="10" eb="11">
      <t>ヌ</t>
    </rPh>
    <phoneticPr fontId="7"/>
  </si>
  <si>
    <r>
      <rPr>
        <b/>
        <sz val="10"/>
        <color theme="1"/>
        <rFont val="ＭＳ Ｐゴシック"/>
        <family val="3"/>
        <charset val="128"/>
        <scheme val="minor"/>
      </rPr>
      <t>Research Period</t>
    </r>
    <r>
      <rPr>
        <sz val="10"/>
        <color theme="1"/>
        <rFont val="ＭＳ Ｐゴシック"/>
        <family val="2"/>
        <charset val="128"/>
        <scheme val="minor"/>
      </rPr>
      <t xml:space="preserve">
(Months)</t>
    </r>
    <phoneticPr fontId="7"/>
  </si>
  <si>
    <t>Researcher's Value Coefficient</t>
    <phoneticPr fontId="5"/>
  </si>
  <si>
    <t>Personnel Expenses 
（JPY）</t>
    <phoneticPr fontId="7"/>
  </si>
  <si>
    <t>価値係数計算用</t>
    <rPh sb="0" eb="4">
      <t>カチケイスウ</t>
    </rPh>
    <rPh sb="4" eb="7">
      <t>ケイサンヨウ</t>
    </rPh>
    <phoneticPr fontId="5"/>
  </si>
  <si>
    <t>月数（計算用）</t>
    <rPh sb="0" eb="2">
      <t>ツキスウ</t>
    </rPh>
    <rPh sb="3" eb="6">
      <t>ケイサンヨウ</t>
    </rPh>
    <phoneticPr fontId="5"/>
  </si>
  <si>
    <t>Ex.</t>
    <phoneticPr fontId="7"/>
  </si>
  <si>
    <t>Principal Investigator</t>
  </si>
  <si>
    <t>○○　○○</t>
    <phoneticPr fontId="7"/>
  </si>
  <si>
    <t>Professor(教授)</t>
  </si>
  <si>
    <t>2 times</t>
  </si>
  <si>
    <t>Explanatory Note</t>
    <phoneticPr fontId="7"/>
  </si>
  <si>
    <t xml:space="preserve">Please fill in the blanks or choose from the dropdown list. </t>
    <phoneticPr fontId="7"/>
  </si>
  <si>
    <t xml:space="preserve">This cell is calculated automatically. </t>
    <phoneticPr fontId="7"/>
  </si>
  <si>
    <t>エフォート</t>
    <phoneticPr fontId="7"/>
  </si>
  <si>
    <t>PI以外</t>
    <rPh sb="2" eb="4">
      <t>イガイ</t>
    </rPh>
    <phoneticPr fontId="7"/>
  </si>
  <si>
    <t>Principal Investigator</t>
    <phoneticPr fontId="7"/>
  </si>
  <si>
    <t>Professor(教授)</t>
    <rPh sb="10" eb="12">
      <t>キョウジュ</t>
    </rPh>
    <phoneticPr fontId="7"/>
  </si>
  <si>
    <t>Associate Professor(准教授)</t>
    <rPh sb="20" eb="23">
      <t>ジュンキョウジュ</t>
    </rPh>
    <phoneticPr fontId="7"/>
  </si>
  <si>
    <t>Associate Professor (Lecturer)(講師)</t>
    <rPh sb="31" eb="33">
      <t>コウシ</t>
    </rPh>
    <phoneticPr fontId="7"/>
  </si>
  <si>
    <t>Assistant Professor(助教)</t>
    <rPh sb="20" eb="22">
      <t>ジョキョウ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</si>
</sst>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&quot; months&quot;"/>
  </numFmts>
  <fonts count="13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uble">
        <color indexed="64"/>
      </left>
      <right style="thin">
        <color auto="1"/>
      </right>
      <top style="double">
        <color indexed="64"/>
      </top>
      <bottom style="double">
        <color indexed="64"/>
      </bottom>
      <diagonal/>
    </border>
    <border>
      <left/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 style="double">
        <color indexed="64"/>
      </top>
      <bottom style="double">
        <color indexed="64"/>
      </bottom>
      <diagonal/>
    </border>
    <border>
      <left style="thin">
        <color auto="1"/>
      </left>
      <right style="thin">
        <color indexed="64"/>
      </right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indexed="64"/>
      </right>
      <top style="dotted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/>
      <top style="thin">
        <color auto="1"/>
      </top>
      <bottom/>
      <diagonal/>
    </border>
    <border>
      <left style="dotted">
        <color auto="1"/>
      </left>
      <right/>
      <top style="double">
        <color indexed="64"/>
      </top>
      <bottom style="double">
        <color indexed="64"/>
      </bottom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/>
      <top style="dotted">
        <color auto="1"/>
      </top>
      <bottom style="dotted">
        <color auto="1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dotted">
        <color auto="1"/>
      </bottom>
      <diagonal/>
    </border>
    <border>
      <left style="hair">
        <color indexed="64"/>
      </left>
      <right/>
      <top style="dotted">
        <color auto="1"/>
      </top>
      <bottom style="thin">
        <color indexed="64"/>
      </bottom>
      <diagonal/>
    </border>
    <border>
      <left/>
      <right/>
      <top style="dotted">
        <color auto="1"/>
      </top>
      <bottom style="thin">
        <color indexed="64"/>
      </bottom>
      <diagonal/>
    </border>
  </borders>
  <cellStyleXfs count="8">
    <xf numFmtId="0" fontId="0" fillId="0" borderId="0">
      <alignment vertical="center"/>
    </xf>
    <xf numFmtId="0" fontId="3" fillId="0" borderId="0">
      <alignment vertical="center"/>
    </xf>
    <xf numFmtId="38" fontId="4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68">
    <xf numFmtId="0" fontId="0" fillId="0" borderId="0" xfId="0">
      <alignment vertical="center"/>
    </xf>
    <xf numFmtId="0" fontId="6" fillId="0" borderId="0" xfId="3" applyFont="1" applyAlignment="1">
      <alignment horizontal="left" vertical="center"/>
    </xf>
    <xf numFmtId="0" fontId="2" fillId="0" borderId="0" xfId="3">
      <alignment vertical="center"/>
    </xf>
    <xf numFmtId="0" fontId="2" fillId="0" borderId="1" xfId="3" applyBorder="1">
      <alignment vertical="center"/>
    </xf>
    <xf numFmtId="0" fontId="2" fillId="2" borderId="7" xfId="3" applyFill="1" applyBorder="1" applyAlignment="1" applyProtection="1">
      <alignment horizontal="center" vertical="center"/>
      <protection locked="0"/>
    </xf>
    <xf numFmtId="9" fontId="2" fillId="2" borderId="8" xfId="3" applyNumberFormat="1" applyFill="1" applyBorder="1" applyProtection="1">
      <alignment vertical="center"/>
      <protection locked="0"/>
    </xf>
    <xf numFmtId="0" fontId="2" fillId="0" borderId="9" xfId="3" applyBorder="1">
      <alignment vertical="center"/>
    </xf>
    <xf numFmtId="0" fontId="2" fillId="2" borderId="10" xfId="3" applyFill="1" applyBorder="1" applyAlignment="1" applyProtection="1">
      <alignment horizontal="center" vertical="center"/>
      <protection locked="0"/>
    </xf>
    <xf numFmtId="0" fontId="2" fillId="2" borderId="11" xfId="3" applyFill="1" applyBorder="1" applyAlignment="1" applyProtection="1">
      <alignment horizontal="center" vertical="center"/>
      <protection locked="0"/>
    </xf>
    <xf numFmtId="9" fontId="2" fillId="2" borderId="11" xfId="3" applyNumberFormat="1" applyFill="1" applyBorder="1" applyProtection="1">
      <alignment vertical="center"/>
      <protection locked="0"/>
    </xf>
    <xf numFmtId="0" fontId="2" fillId="0" borderId="13" xfId="3" applyBorder="1">
      <alignment vertical="center"/>
    </xf>
    <xf numFmtId="0" fontId="2" fillId="0" borderId="16" xfId="3" applyBorder="1">
      <alignment vertical="center"/>
    </xf>
    <xf numFmtId="0" fontId="2" fillId="0" borderId="2" xfId="3" applyBorder="1">
      <alignment vertical="center"/>
    </xf>
    <xf numFmtId="0" fontId="2" fillId="2" borderId="0" xfId="3" applyFill="1">
      <alignment vertical="center"/>
    </xf>
    <xf numFmtId="0" fontId="2" fillId="3" borderId="0" xfId="3" applyFill="1">
      <alignment vertical="center"/>
    </xf>
    <xf numFmtId="0" fontId="2" fillId="0" borderId="19" xfId="3" applyBorder="1">
      <alignment vertical="center"/>
    </xf>
    <xf numFmtId="38" fontId="0" fillId="0" borderId="23" xfId="4" applyFont="1" applyBorder="1" applyAlignment="1">
      <alignment horizontal="right" vertical="center"/>
    </xf>
    <xf numFmtId="38" fontId="0" fillId="0" borderId="24" xfId="4" applyFont="1" applyBorder="1" applyAlignment="1">
      <alignment horizontal="right" vertical="center"/>
    </xf>
    <xf numFmtId="9" fontId="0" fillId="0" borderId="25" xfId="5" applyFont="1" applyBorder="1">
      <alignment vertical="center"/>
    </xf>
    <xf numFmtId="38" fontId="0" fillId="0" borderId="11" xfId="4" applyFont="1" applyBorder="1" applyAlignment="1">
      <alignment horizontal="right" vertical="center"/>
    </xf>
    <xf numFmtId="38" fontId="0" fillId="0" borderId="12" xfId="4" applyFont="1" applyBorder="1" applyAlignment="1">
      <alignment horizontal="right" vertical="center"/>
    </xf>
    <xf numFmtId="9" fontId="0" fillId="0" borderId="21" xfId="5" applyFont="1" applyBorder="1">
      <alignment vertical="center"/>
    </xf>
    <xf numFmtId="38" fontId="0" fillId="0" borderId="14" xfId="4" applyFont="1" applyBorder="1" applyAlignment="1">
      <alignment horizontal="right" vertical="center"/>
    </xf>
    <xf numFmtId="38" fontId="0" fillId="0" borderId="15" xfId="4" applyFont="1" applyBorder="1" applyAlignment="1">
      <alignment horizontal="right" vertical="center"/>
    </xf>
    <xf numFmtId="9" fontId="2" fillId="0" borderId="21" xfId="3" applyNumberFormat="1" applyBorder="1">
      <alignment vertical="center"/>
    </xf>
    <xf numFmtId="9" fontId="2" fillId="0" borderId="22" xfId="3" applyNumberFormat="1" applyBorder="1">
      <alignment vertical="center"/>
    </xf>
    <xf numFmtId="38" fontId="0" fillId="4" borderId="8" xfId="4" applyFont="1" applyFill="1" applyBorder="1" applyAlignment="1">
      <alignment horizontal="right" vertical="center"/>
    </xf>
    <xf numFmtId="38" fontId="0" fillId="4" borderId="14" xfId="6" applyFont="1" applyFill="1" applyBorder="1" applyAlignment="1">
      <alignment horizontal="right" vertical="center"/>
    </xf>
    <xf numFmtId="38" fontId="0" fillId="4" borderId="28" xfId="6" applyFont="1" applyFill="1" applyBorder="1" applyAlignment="1">
      <alignment horizontal="right" vertical="center"/>
    </xf>
    <xf numFmtId="38" fontId="2" fillId="0" borderId="0" xfId="3" applyNumberFormat="1">
      <alignment vertical="center"/>
    </xf>
    <xf numFmtId="38" fontId="0" fillId="3" borderId="30" xfId="6" applyFont="1" applyFill="1" applyBorder="1" applyAlignment="1" applyProtection="1">
      <alignment horizontal="right" vertical="center"/>
    </xf>
    <xf numFmtId="38" fontId="0" fillId="3" borderId="31" xfId="6" applyFont="1" applyFill="1" applyBorder="1" applyAlignment="1" applyProtection="1">
      <alignment horizontal="right" vertical="center"/>
    </xf>
    <xf numFmtId="38" fontId="0" fillId="3" borderId="32" xfId="6" applyFont="1" applyFill="1" applyBorder="1" applyAlignment="1" applyProtection="1">
      <alignment horizontal="right" vertical="center"/>
    </xf>
    <xf numFmtId="38" fontId="0" fillId="3" borderId="33" xfId="6" applyFont="1" applyFill="1" applyBorder="1" applyAlignment="1" applyProtection="1">
      <alignment horizontal="right" vertical="center"/>
    </xf>
    <xf numFmtId="0" fontId="11" fillId="2" borderId="26" xfId="3" applyFont="1" applyFill="1" applyBorder="1" applyAlignment="1">
      <alignment horizontal="center" vertical="center" wrapText="1"/>
    </xf>
    <xf numFmtId="0" fontId="2" fillId="2" borderId="8" xfId="3" applyFill="1" applyBorder="1" applyAlignment="1" applyProtection="1">
      <alignment horizontal="center" vertical="center" wrapText="1"/>
      <protection locked="0"/>
    </xf>
    <xf numFmtId="0" fontId="2" fillId="2" borderId="11" xfId="3" applyFill="1" applyBorder="1" applyAlignment="1" applyProtection="1">
      <alignment horizontal="center" vertical="center" wrapText="1"/>
      <protection locked="0"/>
    </xf>
    <xf numFmtId="176" fontId="2" fillId="2" borderId="27" xfId="3" applyNumberFormat="1" applyFill="1" applyBorder="1" applyAlignment="1" applyProtection="1">
      <alignment horizontal="center" vertical="center" wrapText="1"/>
      <protection locked="0"/>
    </xf>
    <xf numFmtId="176" fontId="2" fillId="2" borderId="34" xfId="3" applyNumberFormat="1" applyFill="1" applyBorder="1" applyAlignment="1" applyProtection="1">
      <alignment horizontal="center" vertical="center" wrapText="1"/>
      <protection locked="0"/>
    </xf>
    <xf numFmtId="0" fontId="10" fillId="5" borderId="37" xfId="7" applyFont="1" applyFill="1" applyBorder="1" applyAlignment="1">
      <alignment horizontal="center" vertical="center" wrapText="1"/>
    </xf>
    <xf numFmtId="0" fontId="1" fillId="5" borderId="0" xfId="7" applyFill="1">
      <alignment vertical="center"/>
    </xf>
    <xf numFmtId="0" fontId="1" fillId="5" borderId="38" xfId="7" applyFill="1" applyBorder="1" applyAlignment="1">
      <alignment horizontal="center" vertical="center" wrapText="1"/>
    </xf>
    <xf numFmtId="0" fontId="1" fillId="5" borderId="39" xfId="6" applyNumberFormat="1" applyFont="1" applyFill="1" applyBorder="1" applyAlignment="1" applyProtection="1">
      <alignment horizontal="center" vertical="center"/>
    </xf>
    <xf numFmtId="0" fontId="1" fillId="5" borderId="40" xfId="6" applyNumberFormat="1" applyFont="1" applyFill="1" applyBorder="1" applyAlignment="1" applyProtection="1">
      <alignment horizontal="center" vertical="center"/>
    </xf>
    <xf numFmtId="0" fontId="1" fillId="5" borderId="35" xfId="6" applyNumberFormat="1" applyFont="1" applyFill="1" applyBorder="1" applyAlignment="1" applyProtection="1">
      <alignment horizontal="center" vertical="center"/>
    </xf>
    <xf numFmtId="0" fontId="1" fillId="5" borderId="41" xfId="6" applyNumberFormat="1" applyFont="1" applyFill="1" applyBorder="1" applyAlignment="1" applyProtection="1">
      <alignment horizontal="center" vertical="center"/>
    </xf>
    <xf numFmtId="0" fontId="1" fillId="2" borderId="5" xfId="3" applyFont="1" applyFill="1" applyBorder="1" applyAlignment="1">
      <alignment horizontal="center" vertical="center"/>
    </xf>
    <xf numFmtId="0" fontId="1" fillId="2" borderId="5" xfId="3" applyFont="1" applyFill="1" applyBorder="1" applyAlignment="1">
      <alignment horizontal="center" vertical="center" wrapText="1"/>
    </xf>
    <xf numFmtId="0" fontId="9" fillId="2" borderId="2" xfId="3" applyFont="1" applyFill="1" applyBorder="1" applyAlignment="1">
      <alignment horizontal="center" vertical="center" wrapText="1"/>
    </xf>
    <xf numFmtId="0" fontId="2" fillId="0" borderId="18" xfId="3" applyBorder="1" applyAlignment="1">
      <alignment horizontal="center" vertical="center" wrapText="1"/>
    </xf>
    <xf numFmtId="0" fontId="2" fillId="0" borderId="21" xfId="3" applyBorder="1" applyAlignment="1">
      <alignment horizontal="center" vertical="center" wrapText="1"/>
    </xf>
    <xf numFmtId="0" fontId="2" fillId="0" borderId="22" xfId="3" applyBorder="1" applyAlignment="1">
      <alignment horizontal="center" vertical="center" wrapText="1"/>
    </xf>
    <xf numFmtId="0" fontId="2" fillId="0" borderId="19" xfId="3" applyBorder="1" applyAlignment="1">
      <alignment horizontal="center" vertical="center"/>
    </xf>
    <xf numFmtId="0" fontId="2" fillId="0" borderId="20" xfId="3" applyBorder="1" applyAlignment="1">
      <alignment horizontal="center" vertical="center"/>
    </xf>
    <xf numFmtId="0" fontId="1" fillId="0" borderId="0" xfId="3" applyFont="1">
      <alignment vertical="center"/>
    </xf>
    <xf numFmtId="0" fontId="1" fillId="2" borderId="4" xfId="3" applyFont="1" applyFill="1" applyBorder="1" applyAlignment="1">
      <alignment horizontal="center" vertical="center" wrapText="1"/>
    </xf>
    <xf numFmtId="0" fontId="1" fillId="4" borderId="5" xfId="3" applyFont="1" applyFill="1" applyBorder="1" applyAlignment="1">
      <alignment horizontal="center" vertical="center" wrapText="1"/>
    </xf>
    <xf numFmtId="0" fontId="1" fillId="3" borderId="3" xfId="3" applyFont="1" applyFill="1" applyBorder="1" applyAlignment="1">
      <alignment horizontal="center" vertical="center" wrapText="1"/>
    </xf>
    <xf numFmtId="0" fontId="1" fillId="0" borderId="6" xfId="3" applyFont="1" applyBorder="1" applyAlignment="1">
      <alignment horizontal="center" vertical="center"/>
    </xf>
    <xf numFmtId="0" fontId="1" fillId="2" borderId="8" xfId="3" applyFont="1" applyFill="1" applyBorder="1" applyAlignment="1" applyProtection="1">
      <alignment horizontal="center" vertical="center"/>
      <protection locked="0"/>
    </xf>
    <xf numFmtId="0" fontId="1" fillId="2" borderId="11" xfId="3" applyFont="1" applyFill="1" applyBorder="1" applyAlignment="1" applyProtection="1">
      <alignment horizontal="center" vertical="center"/>
      <protection locked="0"/>
    </xf>
    <xf numFmtId="176" fontId="1" fillId="2" borderId="29" xfId="6" applyNumberFormat="1" applyFont="1" applyFill="1" applyBorder="1" applyAlignment="1" applyProtection="1">
      <alignment horizontal="center" vertical="center"/>
      <protection locked="0"/>
    </xf>
    <xf numFmtId="176" fontId="1" fillId="2" borderId="35" xfId="6" applyNumberFormat="1" applyFont="1" applyFill="1" applyBorder="1" applyAlignment="1" applyProtection="1">
      <alignment horizontal="center" vertical="center"/>
      <protection locked="0"/>
    </xf>
    <xf numFmtId="176" fontId="1" fillId="2" borderId="36" xfId="6" applyNumberFormat="1" applyFont="1" applyFill="1" applyBorder="1" applyAlignment="1" applyProtection="1">
      <alignment horizontal="center" vertical="center"/>
      <protection locked="0"/>
    </xf>
    <xf numFmtId="176" fontId="1" fillId="2" borderId="42" xfId="6" applyNumberFormat="1" applyFont="1" applyFill="1" applyBorder="1" applyAlignment="1" applyProtection="1">
      <alignment horizontal="center" vertical="center"/>
      <protection locked="0"/>
    </xf>
    <xf numFmtId="38" fontId="1" fillId="0" borderId="17" xfId="6" applyFont="1" applyBorder="1" applyProtection="1">
      <alignment vertical="center"/>
    </xf>
    <xf numFmtId="0" fontId="1" fillId="0" borderId="14" xfId="3" applyFont="1" applyBorder="1" applyAlignment="1">
      <alignment horizontal="center" vertical="center"/>
    </xf>
    <xf numFmtId="0" fontId="1" fillId="0" borderId="15" xfId="3" applyFont="1" applyBorder="1" applyAlignment="1">
      <alignment horizontal="center" vertical="center"/>
    </xf>
  </cellXfs>
  <cellStyles count="8">
    <cellStyle name="パーセント 2" xfId="5" xr:uid="{5750E502-D479-4D74-AF55-F06DAD878BF0}"/>
    <cellStyle name="桁区切り" xfId="6" builtinId="6"/>
    <cellStyle name="桁区切り 2" xfId="2" xr:uid="{A7EACA6B-BEAA-44FB-8F52-B0937FB87673}"/>
    <cellStyle name="桁区切り 3" xfId="4" xr:uid="{F501A820-B636-4D0A-9E27-1A8598193A65}"/>
    <cellStyle name="標準" xfId="0" builtinId="0"/>
    <cellStyle name="標準 2" xfId="3" xr:uid="{A8281FB4-70AF-46CC-A619-01CBBD410C54}"/>
    <cellStyle name="標準 2 5" xfId="7" xr:uid="{571DEAF6-1F1A-4046-949B-6C30D4ECE494}"/>
    <cellStyle name="標準 3 2" xfId="1" xr:uid="{2C090B31-238A-4A0E-B67A-4828B8A8EB3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gradFill rotWithShape="0">
          <a:gsLst>
            <a:gs pos="0">
              <a:srgbClr val="FFFFFF"/>
            </a:gs>
            <a:gs pos="100000">
              <a:srgbClr val="D6E3BC"/>
            </a:gs>
          </a:gsLst>
          <a:lin ang="5400000" scaled="1"/>
        </a:gradFill>
        <a:ln w="12700">
          <a:solidFill>
            <a:srgbClr val="C2D69B"/>
          </a:solidFill>
          <a:miter lim="800000"/>
          <a:headEnd/>
          <a:tailEnd/>
        </a:ln>
        <a:effectLst>
          <a:outerShdw dist="28398" dir="3806097" algn="ctr" rotWithShape="0">
            <a:srgbClr val="4E6128">
              <a:alpha val="50000"/>
            </a:srgbClr>
          </a:outerShdw>
        </a:effectLst>
      </a:spPr>
      <a:bodyPr vertOverflow="clip" wrap="square" lIns="74295" tIns="8890" rIns="74295" bIns="8890" anchor="ctr" upright="1"/>
      <a:lstStyle>
        <a:defPPr algn="l" rtl="1">
          <a:defRPr sz="800" b="0" i="0" strike="noStrike">
            <a:solidFill>
              <a:srgbClr val="000000"/>
            </a:solidFill>
            <a:latin typeface="ＭＳ ゴシック" pitchFamily="49" charset="-128"/>
            <a:ea typeface="ＭＳ ゴシック" pitchFamily="49" charset="-128"/>
            <a:cs typeface="Times New Roman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BA5B3-E6B8-45D4-8DBB-987EBB5CAEA9}">
  <sheetPr>
    <pageSetUpPr fitToPage="1"/>
  </sheetPr>
  <dimension ref="A1:M19"/>
  <sheetViews>
    <sheetView tabSelected="1" zoomScale="130" zoomScaleNormal="130" workbookViewId="0">
      <selection activeCell="H6" sqref="H6"/>
    </sheetView>
  </sheetViews>
  <sheetFormatPr defaultColWidth="9" defaultRowHeight="13.15"/>
  <cols>
    <col min="1" max="1" width="4.7109375" style="2" customWidth="1"/>
    <col min="2" max="2" width="31.5703125" style="2" customWidth="1"/>
    <col min="3" max="3" width="21.28515625" style="2" customWidth="1"/>
    <col min="4" max="4" width="13.7109375" style="2" customWidth="1"/>
    <col min="5" max="5" width="16.28515625" style="2" customWidth="1"/>
    <col min="6" max="6" width="14.42578125" style="2" hidden="1" customWidth="1"/>
    <col min="7" max="7" width="15.42578125" style="2" customWidth="1"/>
    <col min="8" max="8" width="17" style="2" customWidth="1"/>
    <col min="9" max="9" width="19.85546875" style="2" customWidth="1"/>
    <col min="10" max="10" width="9" style="2"/>
    <col min="11" max="12" width="0" style="2" hidden="1" customWidth="1"/>
    <col min="13" max="16384" width="9" style="2"/>
  </cols>
  <sheetData>
    <row r="1" spans="1:13">
      <c r="B1" s="54"/>
    </row>
    <row r="3" spans="1:13" ht="25.9">
      <c r="A3" s="1" t="s">
        <v>0</v>
      </c>
    </row>
    <row r="4" spans="1:13" ht="34.9" customHeight="1" thickBot="1">
      <c r="A4" s="3"/>
      <c r="B4" s="55" t="s">
        <v>1</v>
      </c>
      <c r="C4" s="46" t="s">
        <v>2</v>
      </c>
      <c r="D4" s="47" t="s">
        <v>3</v>
      </c>
      <c r="E4" s="47" t="s">
        <v>4</v>
      </c>
      <c r="F4" s="56" t="s">
        <v>5</v>
      </c>
      <c r="G4" s="34" t="s">
        <v>6</v>
      </c>
      <c r="H4" s="48" t="s">
        <v>7</v>
      </c>
      <c r="I4" s="57" t="s">
        <v>8</v>
      </c>
      <c r="K4" s="39" t="s">
        <v>9</v>
      </c>
      <c r="L4" s="40" t="s">
        <v>10</v>
      </c>
    </row>
    <row r="5" spans="1:13" ht="34.9" customHeight="1" thickTop="1" thickBot="1">
      <c r="A5" s="58" t="s">
        <v>11</v>
      </c>
      <c r="B5" s="4" t="s">
        <v>12</v>
      </c>
      <c r="C5" s="59" t="s">
        <v>13</v>
      </c>
      <c r="D5" s="35" t="s">
        <v>14</v>
      </c>
      <c r="E5" s="5">
        <v>0.02</v>
      </c>
      <c r="F5" s="26">
        <f>IFERROR(IF(B5="PI",VLOOKUP(E5,人件費標準単価表!$B$1:$C$28,2,FALSE),VLOOKUP(E5,人件費標準単価表!$B$1:$G$28,MATCH(D5,人件費標準単価表!$C$2:$G$2,0)+1,FALSE)),"")</f>
        <v>840000</v>
      </c>
      <c r="G5" s="37">
        <v>2</v>
      </c>
      <c r="H5" s="38" t="s">
        <v>15</v>
      </c>
      <c r="I5" s="30">
        <f>(IFERROR(ROUNDDOWN(F5*L5/12*K5,0),""))</f>
        <v>280000</v>
      </c>
      <c r="K5" s="41" t="str">
        <f>IFERROR(LEFT(H5,LEN(H5)-6),"")</f>
        <v>2</v>
      </c>
      <c r="L5" s="40">
        <f>ROUNDUP(G5,0)</f>
        <v>2</v>
      </c>
    </row>
    <row r="6" spans="1:13" ht="34.9" customHeight="1" thickTop="1">
      <c r="A6" s="6">
        <v>1</v>
      </c>
      <c r="B6" s="7"/>
      <c r="C6" s="60"/>
      <c r="D6" s="36"/>
      <c r="E6" s="9"/>
      <c r="F6" s="27" t="str">
        <f>IFERROR(IF(B6="PI",VLOOKUP(E6,人件費標準単価表!$B$1:$C$28,2,FALSE),VLOOKUP(E6,人件費標準単価表!$B$1:$G$28,MATCH(D6,人件費標準単価表!$C$2:$G$2,0)+1,FALSE)),"")</f>
        <v/>
      </c>
      <c r="G6" s="61"/>
      <c r="H6" s="62"/>
      <c r="I6" s="31" t="str">
        <f t="shared" ref="I6:I13" si="0">(IFERROR(ROUNDDOWN(F6*L6/12*K6,0),""))</f>
        <v/>
      </c>
      <c r="K6" s="42" t="str">
        <f t="shared" ref="K6:K13" si="1">IFERROR(LEFT(H6,LEN(H6)-6),"")</f>
        <v/>
      </c>
      <c r="L6" s="40">
        <f t="shared" ref="L6:L13" si="2">ROUNDUP(G6,0)</f>
        <v>0</v>
      </c>
    </row>
    <row r="7" spans="1:13" ht="34.9" customHeight="1">
      <c r="A7" s="10">
        <v>2</v>
      </c>
      <c r="B7" s="7"/>
      <c r="C7" s="8"/>
      <c r="D7" s="36"/>
      <c r="E7" s="9"/>
      <c r="F7" s="27" t="str">
        <f>IFERROR(IF(B7="PI",VLOOKUP(E7,人件費標準単価表!$B$1:$C$28,2,FALSE),VLOOKUP(E7,人件費標準単価表!$B$1:$G$28,MATCH(D7,人件費標準単価表!$C$2:$G$2,0)+1,FALSE)),"")</f>
        <v/>
      </c>
      <c r="G7" s="61"/>
      <c r="H7" s="63"/>
      <c r="I7" s="32" t="str">
        <f t="shared" si="0"/>
        <v/>
      </c>
      <c r="K7" s="43" t="str">
        <f t="shared" si="1"/>
        <v/>
      </c>
      <c r="L7" s="40">
        <f t="shared" si="2"/>
        <v>0</v>
      </c>
    </row>
    <row r="8" spans="1:13" ht="34.9" customHeight="1">
      <c r="A8" s="10">
        <v>3</v>
      </c>
      <c r="B8" s="7"/>
      <c r="C8" s="8"/>
      <c r="D8" s="36"/>
      <c r="E8" s="9"/>
      <c r="F8" s="27" t="str">
        <f>IFERROR(IF(B8="PI",VLOOKUP(E8,人件費標準単価表!$B$1:$C$28,2,FALSE),VLOOKUP(E8,人件費標準単価表!$B$1:$G$28,MATCH(D8,人件費標準単価表!$C$2:$G$2,0)+1,FALSE)),"")</f>
        <v/>
      </c>
      <c r="G8" s="61"/>
      <c r="H8" s="63"/>
      <c r="I8" s="32" t="str">
        <f t="shared" si="0"/>
        <v/>
      </c>
      <c r="K8" s="43" t="str">
        <f t="shared" si="1"/>
        <v/>
      </c>
      <c r="L8" s="40">
        <f t="shared" si="2"/>
        <v>0</v>
      </c>
    </row>
    <row r="9" spans="1:13" ht="34.9" customHeight="1">
      <c r="A9" s="10">
        <v>4</v>
      </c>
      <c r="B9" s="7"/>
      <c r="C9" s="8"/>
      <c r="D9" s="36"/>
      <c r="E9" s="9"/>
      <c r="F9" s="27" t="str">
        <f>IFERROR(IF(B9="PI",VLOOKUP(E9,人件費標準単価表!$B$1:$C$28,2,FALSE),VLOOKUP(E9,人件費標準単価表!$B$1:$G$28,MATCH(D9,人件費標準単価表!$C$2:$G$2,0)+1,FALSE)),"")</f>
        <v/>
      </c>
      <c r="G9" s="61"/>
      <c r="H9" s="63"/>
      <c r="I9" s="32" t="str">
        <f t="shared" si="0"/>
        <v/>
      </c>
      <c r="K9" s="44" t="str">
        <f t="shared" si="1"/>
        <v/>
      </c>
      <c r="L9" s="40">
        <f t="shared" si="2"/>
        <v>0</v>
      </c>
    </row>
    <row r="10" spans="1:13" ht="34.9" customHeight="1">
      <c r="A10" s="10">
        <v>5</v>
      </c>
      <c r="B10" s="7"/>
      <c r="C10" s="8"/>
      <c r="D10" s="36"/>
      <c r="E10" s="9"/>
      <c r="F10" s="27" t="str">
        <f>IFERROR(IF(B10="PI",VLOOKUP(E10,人件費標準単価表!$B$1:$C$28,2,FALSE),VLOOKUP(E10,人件費標準単価表!$B$1:$G$28,MATCH(D10,人件費標準単価表!$C$2:$G$2,0)+1,FALSE)),"")</f>
        <v/>
      </c>
      <c r="G10" s="61"/>
      <c r="H10" s="63"/>
      <c r="I10" s="32" t="str">
        <f t="shared" si="0"/>
        <v/>
      </c>
      <c r="K10" s="44" t="str">
        <f t="shared" si="1"/>
        <v/>
      </c>
      <c r="L10" s="40">
        <f t="shared" si="2"/>
        <v>0</v>
      </c>
      <c r="M10" s="29"/>
    </row>
    <row r="11" spans="1:13" ht="34.9" customHeight="1">
      <c r="A11" s="10">
        <v>6</v>
      </c>
      <c r="B11" s="7"/>
      <c r="C11" s="8"/>
      <c r="D11" s="36"/>
      <c r="E11" s="9"/>
      <c r="F11" s="27" t="str">
        <f>IFERROR(IF(B11="PI",VLOOKUP(E11,人件費標準単価表!$B$1:$C$28,2,FALSE),VLOOKUP(E11,人件費標準単価表!$B$1:$G$28,MATCH(D11,人件費標準単価表!$C$2:$G$2,0)+1,FALSE)),"")</f>
        <v/>
      </c>
      <c r="G11" s="61"/>
      <c r="H11" s="63"/>
      <c r="I11" s="32" t="str">
        <f t="shared" si="0"/>
        <v/>
      </c>
      <c r="K11" s="44" t="str">
        <f t="shared" si="1"/>
        <v/>
      </c>
      <c r="L11" s="40">
        <f t="shared" si="2"/>
        <v>0</v>
      </c>
    </row>
    <row r="12" spans="1:13" ht="34.9" customHeight="1">
      <c r="A12" s="10">
        <v>7</v>
      </c>
      <c r="B12" s="7"/>
      <c r="C12" s="8"/>
      <c r="D12" s="36"/>
      <c r="E12" s="9"/>
      <c r="F12" s="27" t="str">
        <f>IFERROR(IF(B12="PI",VLOOKUP(E12,人件費標準単価表!$B$1:$C$28,2,FALSE),VLOOKUP(E12,人件費標準単価表!$B$1:$G$28,MATCH(D12,人件費標準単価表!$C$2:$G$2,0)+1,FALSE)),"")</f>
        <v/>
      </c>
      <c r="G12" s="61"/>
      <c r="H12" s="63"/>
      <c r="I12" s="32" t="str">
        <f t="shared" si="0"/>
        <v/>
      </c>
      <c r="K12" s="43" t="str">
        <f t="shared" si="1"/>
        <v/>
      </c>
      <c r="L12" s="40">
        <f t="shared" si="2"/>
        <v>0</v>
      </c>
    </row>
    <row r="13" spans="1:13" ht="34.9" customHeight="1" thickBot="1">
      <c r="A13" s="11">
        <v>8</v>
      </c>
      <c r="B13" s="7"/>
      <c r="C13" s="8"/>
      <c r="D13" s="36"/>
      <c r="E13" s="9"/>
      <c r="F13" s="28" t="str">
        <f>IFERROR(IF(B13="PI",VLOOKUP(E13,人件費標準単価表!$B$1:$C$28,2,FALSE),VLOOKUP(E13,人件費標準単価表!$B$1:$G$28,MATCH(D13,人件費標準単価表!$C$2:$G$2,0)+1,FALSE)),"")</f>
        <v/>
      </c>
      <c r="G13" s="61"/>
      <c r="H13" s="64"/>
      <c r="I13" s="33" t="str">
        <f t="shared" si="0"/>
        <v/>
      </c>
      <c r="K13" s="45" t="str">
        <f t="shared" si="1"/>
        <v/>
      </c>
      <c r="L13" s="40">
        <f t="shared" si="2"/>
        <v>0</v>
      </c>
    </row>
    <row r="14" spans="1:13" ht="24" customHeight="1" thickTop="1" thickBot="1">
      <c r="A14" s="12"/>
      <c r="B14" s="12"/>
      <c r="C14" s="12"/>
      <c r="D14" s="12"/>
      <c r="E14" s="12"/>
      <c r="F14" s="12"/>
      <c r="G14" s="12"/>
      <c r="I14" s="65">
        <f>SUM(I6:I13)</f>
        <v>0</v>
      </c>
    </row>
    <row r="15" spans="1:13" ht="13.9" thickTop="1">
      <c r="B15" s="54" t="s">
        <v>16</v>
      </c>
    </row>
    <row r="16" spans="1:13" ht="20.45" customHeight="1">
      <c r="B16" s="13"/>
      <c r="C16" s="54" t="s">
        <v>17</v>
      </c>
    </row>
    <row r="17" spans="2:3" ht="20.45" customHeight="1">
      <c r="B17" s="14"/>
      <c r="C17" s="54" t="s">
        <v>18</v>
      </c>
    </row>
    <row r="19" spans="2:3" ht="21" customHeight="1"/>
  </sheetData>
  <sheetProtection algorithmName="SHA-512" hashValue="4nZ7kF+ysiagA+fYGgGV96jYtDwklRE0yNpVDGc4NcKbC3cYLKpwjIzdaBBBvn9ys3RTapxNk9poFcTj39kPgw==" saltValue="YgJXkNcMDbGW/P4CsHkciw==" spinCount="100000" sheet="1" objects="1" scenarios="1" selectLockedCells="1"/>
  <phoneticPr fontId="5"/>
  <dataValidations count="4">
    <dataValidation type="list" allowBlank="1" showInputMessage="1" showErrorMessage="1" sqref="E5:E13" xr:uid="{96816CFE-7558-4D3C-ACAF-3C3B6E1A447E}">
      <formula1>"1%,2%,3%,4%,5%,6%,7%,8%,9%,10%,11%,12%,13%,14%,15%,16%,17%,18%,19%,20%,21%,22%,23%,24%,25%"</formula1>
    </dataValidation>
    <dataValidation type="list" allowBlank="1" showInputMessage="1" showErrorMessage="1" sqref="D5:D13" xr:uid="{CC811DBC-9146-498C-879B-CAE590A98E02}">
      <formula1>"Professor(教授),Associate Professor(准教授),Associate Professor (Lecturer)(講師),Assistant Professor(助教)"</formula1>
    </dataValidation>
    <dataValidation type="list" allowBlank="1" showInputMessage="1" showErrorMessage="1" sqref="B5:B13" xr:uid="{46AD95C2-9BF8-450B-817E-3448CE8A053B}">
      <formula1>"Principal Investigator,Non-Principal Investigator"</formula1>
    </dataValidation>
    <dataValidation type="list" allowBlank="1" showInputMessage="1" showErrorMessage="1" sqref="H5:H13" xr:uid="{2215390C-E99B-428A-8FE6-41B839403D24}">
      <formula1>"1 times,2 times,3 times,4 times,5 times"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cellComments="asDisplayed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5E0AD-5B8F-4FC0-B920-C18C01A5CBB1}">
  <dimension ref="B1:G28"/>
  <sheetViews>
    <sheetView workbookViewId="0">
      <selection activeCell="K14" sqref="K14"/>
    </sheetView>
  </sheetViews>
  <sheetFormatPr defaultColWidth="9" defaultRowHeight="13.15"/>
  <cols>
    <col min="1" max="1" width="2.85546875" style="2" customWidth="1"/>
    <col min="2" max="2" width="9.7109375" style="2" customWidth="1"/>
    <col min="3" max="3" width="27.85546875" style="2" customWidth="1"/>
    <col min="4" max="7" width="18.140625" style="2" customWidth="1"/>
    <col min="8" max="16384" width="9" style="2"/>
  </cols>
  <sheetData>
    <row r="1" spans="2:7">
      <c r="B1" s="49" t="s">
        <v>19</v>
      </c>
      <c r="C1" s="15"/>
      <c r="D1" s="52" t="s">
        <v>20</v>
      </c>
      <c r="E1" s="52"/>
      <c r="F1" s="52"/>
      <c r="G1" s="53"/>
    </row>
    <row r="2" spans="2:7">
      <c r="B2" s="50"/>
      <c r="C2" s="66" t="s">
        <v>21</v>
      </c>
      <c r="D2" s="66" t="s">
        <v>22</v>
      </c>
      <c r="E2" s="66" t="s">
        <v>23</v>
      </c>
      <c r="F2" s="66" t="s">
        <v>24</v>
      </c>
      <c r="G2" s="67" t="s">
        <v>25</v>
      </c>
    </row>
    <row r="3" spans="2:7">
      <c r="B3" s="51"/>
      <c r="C3" s="16">
        <v>42000000</v>
      </c>
      <c r="D3" s="16">
        <v>42000000</v>
      </c>
      <c r="E3" s="16">
        <v>35000000</v>
      </c>
      <c r="F3" s="16">
        <v>34000000</v>
      </c>
      <c r="G3" s="17">
        <v>29000000</v>
      </c>
    </row>
    <row r="4" spans="2:7">
      <c r="B4" s="18">
        <v>0.01</v>
      </c>
      <c r="C4" s="19">
        <v>420000</v>
      </c>
      <c r="D4" s="19">
        <v>420000</v>
      </c>
      <c r="E4" s="19">
        <v>350000</v>
      </c>
      <c r="F4" s="19">
        <v>340000</v>
      </c>
      <c r="G4" s="20">
        <v>290000</v>
      </c>
    </row>
    <row r="5" spans="2:7">
      <c r="B5" s="21">
        <v>0.02</v>
      </c>
      <c r="C5" s="22">
        <v>840000</v>
      </c>
      <c r="D5" s="22">
        <v>840000</v>
      </c>
      <c r="E5" s="22">
        <v>700000</v>
      </c>
      <c r="F5" s="22">
        <v>680000</v>
      </c>
      <c r="G5" s="23">
        <v>580000</v>
      </c>
    </row>
    <row r="6" spans="2:7">
      <c r="B6" s="21">
        <v>0.03</v>
      </c>
      <c r="C6" s="22">
        <v>1260000</v>
      </c>
      <c r="D6" s="22">
        <v>1260000</v>
      </c>
      <c r="E6" s="22">
        <v>1050000</v>
      </c>
      <c r="F6" s="22">
        <v>1020000</v>
      </c>
      <c r="G6" s="23">
        <v>870000</v>
      </c>
    </row>
    <row r="7" spans="2:7">
      <c r="B7" s="24">
        <v>0.04</v>
      </c>
      <c r="C7" s="22">
        <v>1680000</v>
      </c>
      <c r="D7" s="22">
        <v>1680000</v>
      </c>
      <c r="E7" s="22">
        <v>1400000</v>
      </c>
      <c r="F7" s="22">
        <v>1360000</v>
      </c>
      <c r="G7" s="23">
        <v>1160000</v>
      </c>
    </row>
    <row r="8" spans="2:7">
      <c r="B8" s="24">
        <v>0.05</v>
      </c>
      <c r="C8" s="22">
        <v>2100000</v>
      </c>
      <c r="D8" s="22">
        <v>2100000</v>
      </c>
      <c r="E8" s="22">
        <v>1750000</v>
      </c>
      <c r="F8" s="22">
        <v>1700000</v>
      </c>
      <c r="G8" s="23">
        <v>1450000</v>
      </c>
    </row>
    <row r="9" spans="2:7">
      <c r="B9" s="24">
        <v>0.06</v>
      </c>
      <c r="C9" s="22">
        <v>2520000</v>
      </c>
      <c r="D9" s="22">
        <v>2520000</v>
      </c>
      <c r="E9" s="22">
        <v>2100000</v>
      </c>
      <c r="F9" s="22">
        <v>2040000.0000000002</v>
      </c>
      <c r="G9" s="23">
        <v>1740000.0000000002</v>
      </c>
    </row>
    <row r="10" spans="2:7">
      <c r="B10" s="24">
        <v>7.0000000000000007E-2</v>
      </c>
      <c r="C10" s="22">
        <v>2940000.0000000005</v>
      </c>
      <c r="D10" s="22">
        <v>2940000.0000000005</v>
      </c>
      <c r="E10" s="22">
        <v>2450000.0000000005</v>
      </c>
      <c r="F10" s="22">
        <v>2380000</v>
      </c>
      <c r="G10" s="23">
        <v>2030000.0000000002</v>
      </c>
    </row>
    <row r="11" spans="2:7">
      <c r="B11" s="24">
        <v>0.08</v>
      </c>
      <c r="C11" s="22">
        <v>3360000</v>
      </c>
      <c r="D11" s="22">
        <v>3360000</v>
      </c>
      <c r="E11" s="22">
        <v>2800000</v>
      </c>
      <c r="F11" s="22">
        <v>2720000</v>
      </c>
      <c r="G11" s="23">
        <v>2320000</v>
      </c>
    </row>
    <row r="12" spans="2:7">
      <c r="B12" s="24">
        <v>0.09</v>
      </c>
      <c r="C12" s="22">
        <v>3780000</v>
      </c>
      <c r="D12" s="22">
        <v>3780000</v>
      </c>
      <c r="E12" s="22">
        <v>3150000</v>
      </c>
      <c r="F12" s="22">
        <v>3060000</v>
      </c>
      <c r="G12" s="23">
        <v>2610000</v>
      </c>
    </row>
    <row r="13" spans="2:7">
      <c r="B13" s="24">
        <v>0.1</v>
      </c>
      <c r="C13" s="22">
        <v>4200000</v>
      </c>
      <c r="D13" s="22">
        <v>4200000</v>
      </c>
      <c r="E13" s="22">
        <v>3499999.9999999995</v>
      </c>
      <c r="F13" s="22">
        <v>3399999.9999999995</v>
      </c>
      <c r="G13" s="23">
        <v>2899999.9999999995</v>
      </c>
    </row>
    <row r="14" spans="2:7">
      <c r="B14" s="24">
        <v>0.11</v>
      </c>
      <c r="C14" s="22">
        <v>4619999.9999999991</v>
      </c>
      <c r="D14" s="22">
        <v>4619999.9999999991</v>
      </c>
      <c r="E14" s="22">
        <v>3849999.9999999995</v>
      </c>
      <c r="F14" s="22">
        <v>3739999.9999999995</v>
      </c>
      <c r="G14" s="23">
        <v>3189999.9999999995</v>
      </c>
    </row>
    <row r="15" spans="2:7">
      <c r="B15" s="24">
        <v>0.12</v>
      </c>
      <c r="C15" s="22">
        <v>5039999.9999999991</v>
      </c>
      <c r="D15" s="22">
        <v>5039999.9999999991</v>
      </c>
      <c r="E15" s="22">
        <v>4199999.9999999991</v>
      </c>
      <c r="F15" s="22">
        <v>4079999.9999999995</v>
      </c>
      <c r="G15" s="23">
        <v>3479999.9999999995</v>
      </c>
    </row>
    <row r="16" spans="2:7">
      <c r="B16" s="24">
        <v>0.13</v>
      </c>
      <c r="C16" s="22">
        <v>5459999.9999999991</v>
      </c>
      <c r="D16" s="22">
        <v>5459999.9999999991</v>
      </c>
      <c r="E16" s="22">
        <v>4549999.9999999991</v>
      </c>
      <c r="F16" s="22">
        <v>4419999.9999999991</v>
      </c>
      <c r="G16" s="23">
        <v>3769999.9999999995</v>
      </c>
    </row>
    <row r="17" spans="2:7">
      <c r="B17" s="24">
        <v>0.14000000000000001</v>
      </c>
      <c r="C17" s="22">
        <v>5879999.9999999991</v>
      </c>
      <c r="D17" s="22">
        <v>5879999.9999999991</v>
      </c>
      <c r="E17" s="22">
        <v>4899999.9999999991</v>
      </c>
      <c r="F17" s="22">
        <v>4759999.9999999991</v>
      </c>
      <c r="G17" s="23">
        <v>4059999.9999999995</v>
      </c>
    </row>
    <row r="18" spans="2:7">
      <c r="B18" s="24">
        <v>0.15</v>
      </c>
      <c r="C18" s="22">
        <v>6300000</v>
      </c>
      <c r="D18" s="22">
        <v>6300000</v>
      </c>
      <c r="E18" s="22">
        <v>5250000</v>
      </c>
      <c r="F18" s="22">
        <v>5100000</v>
      </c>
      <c r="G18" s="23">
        <v>4350000</v>
      </c>
    </row>
    <row r="19" spans="2:7">
      <c r="B19" s="24">
        <v>0.16</v>
      </c>
      <c r="C19" s="22">
        <v>6720000</v>
      </c>
      <c r="D19" s="22">
        <v>6720000</v>
      </c>
      <c r="E19" s="22">
        <v>5600000</v>
      </c>
      <c r="F19" s="22">
        <v>5440000</v>
      </c>
      <c r="G19" s="23">
        <v>4640000</v>
      </c>
    </row>
    <row r="20" spans="2:7">
      <c r="B20" s="24">
        <v>0.17</v>
      </c>
      <c r="C20" s="22">
        <v>7140000.0000000009</v>
      </c>
      <c r="D20" s="22">
        <v>7140000.0000000009</v>
      </c>
      <c r="E20" s="22">
        <v>5950000</v>
      </c>
      <c r="F20" s="22">
        <v>5780000</v>
      </c>
      <c r="G20" s="23">
        <v>4930000</v>
      </c>
    </row>
    <row r="21" spans="2:7">
      <c r="B21" s="24">
        <v>0.18</v>
      </c>
      <c r="C21" s="22">
        <v>7560000.0000000009</v>
      </c>
      <c r="D21" s="22">
        <v>7560000.0000000009</v>
      </c>
      <c r="E21" s="22">
        <v>6300000.0000000009</v>
      </c>
      <c r="F21" s="22">
        <v>6120000.0000000009</v>
      </c>
      <c r="G21" s="23">
        <v>5220000.0000000009</v>
      </c>
    </row>
    <row r="22" spans="2:7">
      <c r="B22" s="24">
        <v>0.19</v>
      </c>
      <c r="C22" s="22">
        <v>7980000.0000000009</v>
      </c>
      <c r="D22" s="22">
        <v>7980000.0000000009</v>
      </c>
      <c r="E22" s="22">
        <v>6650000.0000000009</v>
      </c>
      <c r="F22" s="22">
        <v>6460000.0000000009</v>
      </c>
      <c r="G22" s="23">
        <v>5510000.0000000009</v>
      </c>
    </row>
    <row r="23" spans="2:7">
      <c r="B23" s="24">
        <v>0.2</v>
      </c>
      <c r="C23" s="22">
        <v>8400000.0000000019</v>
      </c>
      <c r="D23" s="22">
        <v>8400000.0000000019</v>
      </c>
      <c r="E23" s="22">
        <v>7000000.0000000009</v>
      </c>
      <c r="F23" s="22">
        <v>6800000.0000000009</v>
      </c>
      <c r="G23" s="23">
        <v>5800000.0000000009</v>
      </c>
    </row>
    <row r="24" spans="2:7">
      <c r="B24" s="24">
        <v>0.21</v>
      </c>
      <c r="C24" s="22">
        <v>8820000.0000000019</v>
      </c>
      <c r="D24" s="22">
        <v>8820000.0000000019</v>
      </c>
      <c r="E24" s="22">
        <v>7350000.0000000019</v>
      </c>
      <c r="F24" s="22">
        <v>7140000.0000000019</v>
      </c>
      <c r="G24" s="23">
        <v>6090000.0000000009</v>
      </c>
    </row>
    <row r="25" spans="2:7">
      <c r="B25" s="24">
        <v>0.22</v>
      </c>
      <c r="C25" s="22">
        <v>9240000.0000000019</v>
      </c>
      <c r="D25" s="22">
        <v>9240000.0000000019</v>
      </c>
      <c r="E25" s="22">
        <v>7700000.0000000019</v>
      </c>
      <c r="F25" s="22">
        <v>7480000.0000000019</v>
      </c>
      <c r="G25" s="23">
        <v>6380000.0000000019</v>
      </c>
    </row>
    <row r="26" spans="2:7">
      <c r="B26" s="24">
        <v>0.23</v>
      </c>
      <c r="C26" s="22">
        <v>9660000.0000000019</v>
      </c>
      <c r="D26" s="22">
        <v>9660000.0000000019</v>
      </c>
      <c r="E26" s="22">
        <v>8050000.0000000019</v>
      </c>
      <c r="F26" s="22">
        <v>7820000.0000000019</v>
      </c>
      <c r="G26" s="23">
        <v>6670000.0000000019</v>
      </c>
    </row>
    <row r="27" spans="2:7">
      <c r="B27" s="24">
        <v>0.24</v>
      </c>
      <c r="C27" s="22">
        <v>10080000.000000004</v>
      </c>
      <c r="D27" s="22">
        <v>10080000.000000004</v>
      </c>
      <c r="E27" s="22">
        <v>8400000.0000000019</v>
      </c>
      <c r="F27" s="22">
        <v>8160000.0000000028</v>
      </c>
      <c r="G27" s="23">
        <v>6960000.0000000019</v>
      </c>
    </row>
    <row r="28" spans="2:7">
      <c r="B28" s="25">
        <v>0.25</v>
      </c>
      <c r="C28" s="16">
        <v>10500000.000000002</v>
      </c>
      <c r="D28" s="16">
        <v>10500000.000000002</v>
      </c>
      <c r="E28" s="16">
        <v>8750000.0000000019</v>
      </c>
      <c r="F28" s="16">
        <v>8500000.0000000019</v>
      </c>
      <c r="G28" s="17">
        <v>7250000.0000000019</v>
      </c>
    </row>
  </sheetData>
  <sheetProtection algorithmName="SHA-512" hashValue="SaQ0Xg+ZzDj3nWqsQeyVFtOtzJfRWC6xPiU+uaCItq3DGZ1f1COj5OUbJS3On99mgcgqSlVvrU1yfXQA4mBLog==" saltValue="aq+6hzoOUZ+bRyFCjY48tQ==" spinCount="100000" sheet="1" objects="1" scenarios="1"/>
  <mergeCells count="2">
    <mergeCell ref="B1:B3"/>
    <mergeCell ref="D1:G1"/>
  </mergeCells>
  <phoneticPr fontId="5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0ac5780-347b-4daf-92da-978784380c7e" xsi:nil="true"/>
    <lcf76f155ced4ddcb4097134ff3c332f xmlns="3a383ab7-ac22-4de7-8823-26dbdfd23e3d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163864D792FB954FAF38E5618D92F4E4" ma:contentTypeVersion="15" ma:contentTypeDescription="新しいドキュメントを作成します。" ma:contentTypeScope="" ma:versionID="933190bedb5a296cc8795d8f7f50cb40">
  <xsd:schema xmlns:xsd="http://www.w3.org/2001/XMLSchema" xmlns:xs="http://www.w3.org/2001/XMLSchema" xmlns:p="http://schemas.microsoft.com/office/2006/metadata/properties" xmlns:ns2="3a383ab7-ac22-4de7-8823-26dbdfd23e3d" xmlns:ns3="40ac5780-347b-4daf-92da-978784380c7e" targetNamespace="http://schemas.microsoft.com/office/2006/metadata/properties" ma:root="true" ma:fieldsID="9e424bed0d119fb5743badc2275e23c0" ns2:_="" ns3:_="">
    <xsd:import namespace="3a383ab7-ac22-4de7-8823-26dbdfd23e3d"/>
    <xsd:import namespace="40ac5780-347b-4daf-92da-978784380c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a383ab7-ac22-4de7-8823-26dbdfd23e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39f9f978-9d4d-4624-9aa1-cca461804d0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ac5780-347b-4daf-92da-978784380c7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8" nillable="true" ma:displayName="Taxonomy Catch All Column" ma:hidden="true" ma:list="{618e2e93-fd70-43a1-a5da-1c1f7bbb11fd}" ma:internalName="TaxCatchAll" ma:showField="CatchAllData" ma:web="40ac5780-347b-4daf-92da-978784380c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U D A A B Q S w M E F A A C A A g A U I B b U 3 k x 3 j + l A A A A 9 Q A A A B I A H A B D b 2 5 m a W c v U G F j a 2 F n Z S 5 4 b W w g o h g A K K A U A A A A A A A A A A A A A A A A A A A A A A A A A A A A h Y + x D o I w G I R f h X S n r T U m S H 7 K 4 G Y k I T E x r k 2 p U I V i a L G 8 m 4 O P 5 C u I U d T N 8 b 6 7 S + 7 u 1 x u k Q 1 M H F 9 V Z 3 Z o E z T B F g T K y L b Q p E 9 S 7 Q x i h l E M u 5 E m U K h j D x s a D 1 Q m q n D v H h H j v s Z / j t i s J o 3 R G 9 t l m K y v V i F A b 6 4 S R C n 1 a x f 8 W 4 r B 7 j e E M L y l e R A x T I B O D T J u v z 8 a 5 T / c H w q q v X d 8 p f h T h O g c y S S D v C / w B U E s D B B Q A A g A I A F C A W 1 M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Q g F t T K I p H u A 4 A A A A R A A A A E w A c A E Z v c m 1 1 b G F z L 1 N l Y 3 R p b 2 4 x L m 0 g o h g A K K A U A A A A A A A A A A A A A A A A A A A A A A A A A A A A K 0 5 N L s n M z 1 M I h t C G 1 g B Q S w E C L Q A U A A I A C A B Q g F t T e T H e P 6 U A A A D 1 A A A A E g A A A A A A A A A A A A A A A A A A A A A A Q 2 9 u Z m l n L 1 B h Y 2 t h Z 2 U u e G 1 s U E s B A i 0 A F A A C A A g A U I B b U w / K 6 a u k A A A A 6 Q A A A B M A A A A A A A A A A A A A A A A A 8 Q A A A F t D b 2 5 0 Z W 5 0 X 1 R 5 c G V z X S 5 4 b W x Q S w E C L Q A U A A I A C A B Q g F t T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U q + 9 X D 6 A O U q b 5 X 9 t J W 8 h g g A A A A A C A A A A A A A D Z g A A w A A A A B A A A A B e V 2 R v X 8 9 G X j K B J 0 u 4 F / p L A A A A A A S A A A C g A A A A E A A A A G U q 6 v e h X X + z Y P T 4 / 5 i 8 1 8 B Q A A A A 5 + j + 0 3 R t j l / u S o c h o i V 8 6 7 T J w v X F + Q F K 4 B g c 9 n p H A V 0 v N i 8 4 0 d I F g P b S W c M B U y W Q k A O l V 7 6 I s b 3 / v S u h 5 F g Y a P k g r n R M k r 4 C 5 v Y k t y N p d R 8 U A A A A G 2 U c G u J X u 4 P R H 9 d G t q y q t M b S r w 4 = < / D a t a M a s h u p > 
</file>

<file path=customXml/itemProps1.xml><?xml version="1.0" encoding="utf-8"?>
<ds:datastoreItem xmlns:ds="http://schemas.openxmlformats.org/officeDocument/2006/customXml" ds:itemID="{10765172-0DCA-4140-9920-0C83D0FA3370}"/>
</file>

<file path=customXml/itemProps2.xml><?xml version="1.0" encoding="utf-8"?>
<ds:datastoreItem xmlns:ds="http://schemas.openxmlformats.org/officeDocument/2006/customXml" ds:itemID="{42AFB900-1875-420F-91A4-702F04249986}"/>
</file>

<file path=customXml/itemProps3.xml><?xml version="1.0" encoding="utf-8"?>
<ds:datastoreItem xmlns:ds="http://schemas.openxmlformats.org/officeDocument/2006/customXml" ds:itemID="{EB27A4E6-7A0D-4F6D-A3D1-144F924AC79E}"/>
</file>

<file path=customXml/itemProps4.xml><?xml version="1.0" encoding="utf-8"?>
<ds:datastoreItem xmlns:ds="http://schemas.openxmlformats.org/officeDocument/2006/customXml" ds:itemID="{9682E430-E9CD-41F2-99A3-5FC4DFF5F9B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川崎　那奈</cp:lastModifiedBy>
  <cp:revision/>
  <dcterms:created xsi:type="dcterms:W3CDTF">2021-11-22T07:43:21Z</dcterms:created>
  <dcterms:modified xsi:type="dcterms:W3CDTF">2025-09-04T06:56:26Z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0x010100163864D792FB954FAF38E5618D92F4E4</vt:lpwstr>
  </property>
  <property fmtid="{D5CDD505-2E9C-101B-9397-08002B2CF9AE}" pid="3" name="MediaServiceImageTags">
    <vt:lpwstr/>
  </property>
</Properties>
</file>