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filterPrivacy="1" codeName="ThisWorkbook"/>
  <xr:revisionPtr revIDLastSave="0" documentId="13_ncr:1_{404FB0E0-821D-4FF1-BC09-D3BBB4370A2B}" xr6:coauthVersionLast="47" xr6:coauthVersionMax="47" xr10:uidLastSave="{00000000-0000-0000-0000-000000000000}"/>
  <workbookProtection workbookAlgorithmName="SHA-512" workbookHashValue="c1zTNaH/JPG4W2HhRyCroU9dB5J6eLsYpxJ07x/mlr3xmT+WMjGOdJP3rlOp8eUQMyN/vzaLeimKkYcIK9utjQ==" workbookSaltValue="dLaUmlW28h6lDKldc6QXvA==" workbookSpinCount="100000" lockStructure="1"/>
  <bookViews>
    <workbookView xWindow="28692" yWindow="0" windowWidth="29016" windowHeight="15816" firstSheet="1" activeTab="1" xr2:uid="{11D5292E-60EE-4A89-A15C-F8AA24E593A4}"/>
  </bookViews>
  <sheets>
    <sheet name="Ｑ＆Ａ" sheetId="25" r:id="rId1"/>
    <sheet name="【様式】受託研究変更申込書" sheetId="18" r:id="rId2"/>
    <sheet name="【様式】別紙（研究担当者が７名以上の場合）" sheetId="20" r:id="rId3"/>
    <sheet name="【様式】別紙2ＰＩ人件費積算シート" sheetId="27" r:id="rId4"/>
    <sheet name="人件費標準単価表" sheetId="28" r:id="rId5"/>
    <sheet name="企業等区分の定義について" sheetId="22" r:id="rId6"/>
    <sheet name="業種番号一覧" sheetId="15" r:id="rId7"/>
    <sheet name="大阪大学使用欄1" sheetId="23" r:id="rId8"/>
    <sheet name="大阪大学使用欄2" sheetId="24" r:id="rId9"/>
    <sheet name="大阪大学使用欄3" sheetId="26" r:id="rId10"/>
  </sheets>
  <definedNames>
    <definedName name="_xlnm._FilterDatabase" localSheetId="1" hidden="1">【様式】受託研究変更申込書!$C$64:$X$71</definedName>
    <definedName name="_xlnm.Print_Area" localSheetId="1">【様式】受託研究変更申込書!$B$2:$X$82</definedName>
    <definedName name="_xlnm.Print_Area" localSheetId="2">'【様式】別紙（研究担当者が７名以上の場合）'!$A$1:$H$11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7" l="1"/>
  <c r="I14" i="27"/>
  <c r="I13" i="27"/>
  <c r="I12" i="27"/>
  <c r="I11" i="27"/>
  <c r="I10" i="27"/>
  <c r="I9" i="27"/>
  <c r="I8" i="27"/>
  <c r="I7" i="27"/>
  <c r="N13" i="27"/>
  <c r="M13" i="27"/>
  <c r="N12" i="27"/>
  <c r="M12" i="27"/>
  <c r="N11" i="27"/>
  <c r="M11" i="27"/>
  <c r="N10" i="27"/>
  <c r="M10" i="27"/>
  <c r="N9" i="27"/>
  <c r="M9" i="27"/>
  <c r="N8" i="27"/>
  <c r="M8" i="27"/>
  <c r="N7" i="27"/>
  <c r="M7" i="27"/>
  <c r="N6" i="27"/>
  <c r="M6" i="27"/>
  <c r="N5" i="27"/>
  <c r="M5" i="27"/>
  <c r="C16" i="27"/>
  <c r="F6" i="27"/>
  <c r="F7" i="27"/>
  <c r="F8" i="27"/>
  <c r="J8" i="27" s="1"/>
  <c r="F9" i="27"/>
  <c r="F10" i="27"/>
  <c r="J10" i="27" s="1"/>
  <c r="F11" i="27"/>
  <c r="J11" i="27" s="1"/>
  <c r="F12" i="27"/>
  <c r="J12" i="27" s="1"/>
  <c r="F13" i="27"/>
  <c r="F5" i="27"/>
  <c r="J5" i="27" l="1"/>
  <c r="K5" i="27" s="1"/>
  <c r="I6" i="27"/>
  <c r="J6" i="27" s="1"/>
  <c r="K6" i="27" s="1"/>
  <c r="J9" i="27"/>
  <c r="K9" i="27" s="1"/>
  <c r="J13" i="27"/>
  <c r="K13" i="27" s="1"/>
  <c r="J7" i="27"/>
  <c r="K7" i="27" s="1"/>
  <c r="J14" i="27"/>
  <c r="K10" i="27"/>
  <c r="K11" i="27"/>
  <c r="K8" i="27"/>
  <c r="K12" i="27"/>
  <c r="BJ2" i="24"/>
  <c r="K14" i="27" l="1"/>
  <c r="R2" i="24"/>
  <c r="CX2" i="23"/>
  <c r="CS2" i="23"/>
  <c r="P70" i="18"/>
  <c r="M70" i="18"/>
  <c r="J70" i="18"/>
  <c r="DN2" i="23"/>
  <c r="BH2" i="24"/>
  <c r="U66" i="18" l="1"/>
  <c r="K16" i="27"/>
  <c r="P2" i="23"/>
  <c r="W2" i="23"/>
  <c r="CQ2" i="23"/>
  <c r="J2" i="23"/>
  <c r="K2" i="23"/>
  <c r="H2" i="23"/>
  <c r="G2" i="23"/>
  <c r="E2" i="23"/>
  <c r="C2" i="23"/>
  <c r="AE2" i="24"/>
  <c r="I2" i="23" l="1"/>
  <c r="AV2" i="23" l="1"/>
  <c r="AO2" i="23"/>
  <c r="AH2" i="23"/>
  <c r="AA2" i="23"/>
  <c r="T2" i="23"/>
  <c r="S2" i="23"/>
  <c r="M2" i="23" l="1"/>
  <c r="S40" i="18" l="1"/>
  <c r="Z2" i="24"/>
  <c r="Y2" i="24"/>
  <c r="AY2" i="23" l="1"/>
  <c r="AR2" i="23"/>
  <c r="AK2" i="23"/>
  <c r="AD2" i="23"/>
  <c r="DP2" i="23"/>
  <c r="DK2" i="23"/>
  <c r="DJ2" i="23"/>
  <c r="DI2" i="23"/>
  <c r="B2" i="26" l="1"/>
  <c r="E2" i="26"/>
  <c r="M2" i="24" l="1"/>
  <c r="D2" i="26" s="1"/>
  <c r="AS2" i="24"/>
  <c r="AT2" i="24"/>
  <c r="AR2" i="24"/>
  <c r="AQ2" i="24"/>
  <c r="CY2" i="23" l="1"/>
  <c r="CR2" i="23"/>
  <c r="P67" i="18"/>
  <c r="T2" i="24" s="1"/>
  <c r="P68" i="18"/>
  <c r="H2" i="24"/>
  <c r="C2" i="26" s="1"/>
  <c r="Z5" i="18"/>
  <c r="DM2" i="23"/>
  <c r="DD2" i="23" l="1"/>
  <c r="AP2" i="24"/>
  <c r="AO2" i="24"/>
  <c r="DL2" i="23"/>
  <c r="DF2" i="23" l="1"/>
  <c r="CW2" i="23"/>
  <c r="DA2" i="23"/>
  <c r="CZ2" i="23"/>
  <c r="CU2" i="23"/>
  <c r="CT2" i="23"/>
  <c r="CN2" i="23"/>
  <c r="CG2" i="23"/>
  <c r="BZ2" i="23"/>
  <c r="BS2" i="23"/>
  <c r="L2" i="23" l="1"/>
  <c r="AX2" i="23" l="1"/>
  <c r="AU2" i="23"/>
  <c r="AT2" i="23"/>
  <c r="AS2" i="23"/>
  <c r="AQ2" i="23"/>
  <c r="AN2" i="23"/>
  <c r="AM2" i="23"/>
  <c r="AJ2" i="23"/>
  <c r="AG2" i="23"/>
  <c r="AF2" i="23"/>
  <c r="AC2" i="23"/>
  <c r="Z2" i="23"/>
  <c r="Y2" i="23"/>
  <c r="AZ2" i="23"/>
  <c r="AL2" i="23"/>
  <c r="AE2" i="23"/>
  <c r="R2" i="23"/>
  <c r="X2" i="23"/>
  <c r="Q2" i="23"/>
  <c r="AD2" i="24" l="1"/>
  <c r="AC2" i="24"/>
  <c r="AB2" i="24"/>
  <c r="AA2" i="24"/>
  <c r="X2" i="24" l="1"/>
  <c r="W2" i="24"/>
  <c r="D2" i="23"/>
  <c r="B2" i="23"/>
  <c r="A2" i="23"/>
  <c r="BL2" i="23"/>
  <c r="V2" i="23"/>
  <c r="O2" i="23"/>
  <c r="F2" i="23"/>
  <c r="BE2" i="23"/>
  <c r="DB2" i="23"/>
  <c r="CV2" i="23"/>
  <c r="P69" i="18"/>
  <c r="P66" i="18"/>
  <c r="P65" i="18"/>
  <c r="Q2" i="24" s="1"/>
  <c r="DG2" i="23" l="1"/>
  <c r="DE2" i="23"/>
  <c r="DC2" i="23"/>
  <c r="DH2" i="23"/>
  <c r="S31" i="18"/>
  <c r="Z4" i="18"/>
  <c r="Z2" i="18"/>
  <c r="DO2" i="23" s="1"/>
  <c r="U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5" authorId="0" shapeId="0" xr:uid="{9F65CEBB-C184-45C9-9AAA-2C920689B409}">
      <text>
        <r>
          <rPr>
            <sz val="9"/>
            <color indexed="81"/>
            <rFont val="MS P ゴシック"/>
            <family val="3"/>
            <charset val="128"/>
          </rPr>
          <t>研究協力者の場合は、区分を変更してください。</t>
        </r>
      </text>
    </comment>
    <comment ref="V55" authorId="0" shapeId="0" xr:uid="{BF18C540-FD77-46A0-B5C4-2AB43BCBD7A1}">
      <text>
        <r>
          <rPr>
            <sz val="9"/>
            <color indexed="81"/>
            <rFont val="MS P ゴシック"/>
            <family val="3"/>
            <charset val="128"/>
          </rPr>
          <t>変更がある場合は、その年月（日）について記入願います。</t>
        </r>
      </text>
    </comment>
    <comment ref="C63"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7" authorId="0" shapeId="0" xr:uid="{BC301403-2232-4BAF-B9CC-CFB50CC18519}">
      <text>
        <r>
          <rPr>
            <sz val="9"/>
            <color indexed="81"/>
            <rFont val="MS P ゴシック"/>
            <family val="3"/>
            <charset val="128"/>
          </rPr>
          <t>yyyy/mm/dd方式で入力してください。
例）2021/12/1</t>
        </r>
      </text>
    </comment>
    <comment ref="G80" authorId="0" shapeId="0" xr:uid="{B051F379-2370-4D19-BDC5-7A6FC9C77015}">
      <text>
        <r>
          <rPr>
            <sz val="9"/>
            <color indexed="81"/>
            <rFont val="MS P ゴシック"/>
            <family val="3"/>
            <charset val="128"/>
          </rPr>
          <t>例)2021受9999
・契約管理番号は、契約書の１枚目上部に記載されています。
・不明の場合は「不明」と入力してください。</t>
        </r>
      </text>
    </comment>
    <comment ref="G81"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55039947-4076-4DB4-A0C8-73B72745A0A3}">
      <text>
        <r>
          <rPr>
            <b/>
            <sz val="9"/>
            <color indexed="81"/>
            <rFont val="MS P ゴシック"/>
            <family val="3"/>
            <charset val="128"/>
          </rPr>
          <t xml:space="preserve">研究期間と合わせてください。
（例：1年間なら12ヶ月と入力願います）
</t>
        </r>
      </text>
    </comment>
    <comment ref="K4" authorId="0" shapeId="0" xr:uid="{503FB4C7-5DD3-4F1E-BFE9-3417E7CB3831}">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<sst xmlns="http://schemas.openxmlformats.org/spreadsheetml/2006/main" count="481" uniqueCount="418">
  <si>
    <t>設問番号</t>
    <rPh sb="0" eb="2">
      <t>セツモン</t>
    </rPh>
    <rPh sb="2" eb="4">
      <t>バンゴウ</t>
    </rPh>
    <phoneticPr fontId="15"/>
  </si>
  <si>
    <t>設問内容</t>
    <rPh sb="0" eb="2">
      <t>セツモン</t>
    </rPh>
    <rPh sb="2" eb="4">
      <t>ナイヨウ</t>
    </rPh>
    <phoneticPr fontId="15"/>
  </si>
  <si>
    <t>回答番号</t>
    <rPh sb="0" eb="2">
      <t>カイトウ</t>
    </rPh>
    <rPh sb="2" eb="4">
      <t>バンゴウ</t>
    </rPh>
    <phoneticPr fontId="15"/>
  </si>
  <si>
    <t>回答内容</t>
    <rPh sb="0" eb="2">
      <t>カイトウ</t>
    </rPh>
    <rPh sb="2" eb="4">
      <t>ナイヨウ</t>
    </rPh>
    <phoneticPr fontId="15"/>
  </si>
  <si>
    <t>Q1</t>
    <phoneticPr fontId="15"/>
  </si>
  <si>
    <t>複数機関での共同研究の場合どのように記載したらよいですか？</t>
    <rPh sb="0" eb="4">
      <t>フクスウキカン</t>
    </rPh>
    <rPh sb="6" eb="10">
      <t>キョウドウケンキュウ</t>
    </rPh>
    <rPh sb="11" eb="13">
      <t>バアイ</t>
    </rPh>
    <rPh sb="18" eb="20">
      <t>キサイ</t>
    </rPh>
    <phoneticPr fontId="15"/>
  </si>
  <si>
    <t>A1</t>
    <phoneticPr fontId="15"/>
  </si>
  <si>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5"/>
  </si>
  <si>
    <t>Q2</t>
    <phoneticPr fontId="15"/>
  </si>
  <si>
    <t>セルの幅に収まりきらなかった時、どうしたら良いですか？</t>
    <rPh sb="3" eb="4">
      <t>ハバ</t>
    </rPh>
    <rPh sb="5" eb="6">
      <t>オサ</t>
    </rPh>
    <rPh sb="14" eb="15">
      <t>トキ</t>
    </rPh>
    <rPh sb="21" eb="22">
      <t>ヨ</t>
    </rPh>
    <phoneticPr fontId="15"/>
  </si>
  <si>
    <t>A2</t>
  </si>
  <si>
    <t>「フォントサイズ」か「行の高さ」をご変更ください。</t>
    <rPh sb="11" eb="12">
      <t>ギョウ</t>
    </rPh>
    <rPh sb="13" eb="14">
      <t>タカ</t>
    </rPh>
    <rPh sb="18" eb="20">
      <t>ヘンコウ</t>
    </rPh>
    <phoneticPr fontId="15"/>
  </si>
  <si>
    <t>Q3</t>
    <phoneticPr fontId="15"/>
  </si>
  <si>
    <t>クラウドサイン以外の電子契約サービスは利用できますか？</t>
    <rPh sb="19" eb="21">
      <t>リヨウ</t>
    </rPh>
    <phoneticPr fontId="15"/>
  </si>
  <si>
    <t>A3</t>
    <phoneticPr fontId="15"/>
  </si>
  <si>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5"/>
  </si>
  <si>
    <t>2025.6様式</t>
    <rPh sb="6" eb="8">
      <t>ヨウシキ</t>
    </rPh>
    <phoneticPr fontId="15"/>
  </si>
  <si>
    <t>申込日</t>
    <rPh sb="0" eb="3">
      <t>モウシコミビ</t>
    </rPh>
    <phoneticPr fontId="4"/>
  </si>
  <si>
    <t>大阪大学総長殿</t>
    <rPh sb="0" eb="4">
      <t>オオサカダイガク</t>
    </rPh>
    <rPh sb="4" eb="6">
      <t>ソウチョウ</t>
    </rPh>
    <rPh sb="6" eb="7">
      <t>ドノ</t>
    </rPh>
    <phoneticPr fontId="4"/>
  </si>
  <si>
    <t>申込者</t>
    <rPh sb="0" eb="2">
      <t>モウシコミ</t>
    </rPh>
    <rPh sb="2" eb="3">
      <t>シャ</t>
    </rPh>
    <phoneticPr fontId="15"/>
  </si>
  <si>
    <t>住所</t>
    <rPh sb="0" eb="2">
      <t>ジュウショ</t>
    </rPh>
    <phoneticPr fontId="4"/>
  </si>
  <si>
    <t>法人名</t>
    <rPh sb="0" eb="2">
      <t>ホウジン</t>
    </rPh>
    <rPh sb="2" eb="3">
      <t>メイ</t>
    </rPh>
    <phoneticPr fontId="4"/>
  </si>
  <si>
    <t>役職</t>
    <rPh sb="0" eb="2">
      <t>ヤクショク</t>
    </rPh>
    <phoneticPr fontId="4"/>
  </si>
  <si>
    <t>氏名</t>
    <rPh sb="0" eb="2">
      <t>シメイ</t>
    </rPh>
    <phoneticPr fontId="4"/>
  </si>
  <si>
    <t xml:space="preserve">  </t>
    <phoneticPr fontId="4"/>
  </si>
  <si>
    <t>受託研究委託変更申込書</t>
    <rPh sb="2" eb="3">
      <t>ケン</t>
    </rPh>
    <rPh sb="3" eb="4">
      <t>キワム</t>
    </rPh>
    <rPh sb="4" eb="6">
      <t>イタク</t>
    </rPh>
    <rPh sb="6" eb="8">
      <t>ヘンコウ</t>
    </rPh>
    <rPh sb="8" eb="9">
      <t>サル</t>
    </rPh>
    <rPh sb="9" eb="10">
      <t>コ</t>
    </rPh>
    <rPh sb="10" eb="11">
      <t>ショ</t>
    </rPh>
    <phoneticPr fontId="4"/>
  </si>
  <si>
    <t>国立大学法人大阪大学受託研究規程を遵守の上、下記のとおり受託研究の変更を申し込みます。</t>
    <rPh sb="33" eb="35">
      <t>ヘンコウ</t>
    </rPh>
    <rPh sb="36" eb="37">
      <t>モウ</t>
    </rPh>
    <rPh sb="38" eb="39">
      <t>コ</t>
    </rPh>
    <phoneticPr fontId="4"/>
  </si>
  <si>
    <t>記</t>
    <rPh sb="0" eb="1">
      <t>キ</t>
    </rPh>
    <phoneticPr fontId="4"/>
  </si>
  <si>
    <t>1.研究題目</t>
    <rPh sb="2" eb="4">
      <t>ケンキュウ</t>
    </rPh>
    <rPh sb="4" eb="6">
      <t>ダイモク</t>
    </rPh>
    <phoneticPr fontId="4"/>
  </si>
  <si>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5"/>
  </si>
  <si>
    <t>3.変更理由</t>
    <phoneticPr fontId="4"/>
  </si>
  <si>
    <t>4.申込者の契約窓口</t>
    <rPh sb="6" eb="8">
      <t>ケイヤク</t>
    </rPh>
    <rPh sb="8" eb="10">
      <t>マドグチ</t>
    </rPh>
    <phoneticPr fontId="4"/>
  </si>
  <si>
    <t>郵便番号</t>
    <rPh sb="0" eb="2">
      <t>ユウビン</t>
    </rPh>
    <rPh sb="2" eb="4">
      <t>バンゴウ</t>
    </rPh>
    <phoneticPr fontId="4"/>
  </si>
  <si>
    <t>〒</t>
    <phoneticPr fontId="4"/>
  </si>
  <si>
    <t>所属部課等</t>
    <rPh sb="0" eb="2">
      <t>ショゾク</t>
    </rPh>
    <rPh sb="2" eb="4">
      <t>ブカ</t>
    </rPh>
    <rPh sb="4" eb="5">
      <t>トウ</t>
    </rPh>
    <phoneticPr fontId="4"/>
  </si>
  <si>
    <t>担当者氏名</t>
    <rPh sb="0" eb="3">
      <t>タントウシャ</t>
    </rPh>
    <rPh sb="3" eb="5">
      <t>シメイ</t>
    </rPh>
    <phoneticPr fontId="4"/>
  </si>
  <si>
    <t>TEL</t>
    <phoneticPr fontId="4"/>
  </si>
  <si>
    <t>E-mail</t>
    <phoneticPr fontId="4"/>
  </si>
  <si>
    <t>5.ご請求書送付先</t>
    <rPh sb="3" eb="6">
      <t>セイキュウショ</t>
    </rPh>
    <rPh sb="6" eb="9">
      <t>ソウフサキ</t>
    </rPh>
    <phoneticPr fontId="4"/>
  </si>
  <si>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4"/>
  </si>
  <si>
    <t>選択してください</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</si>
  <si>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</si>
  <si>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4"/>
  </si>
  <si>
    <t>契約者役職名</t>
    <rPh sb="0" eb="2">
      <t>ケイヤク</t>
    </rPh>
    <rPh sb="2" eb="3">
      <t>シャ</t>
    </rPh>
    <rPh sb="3" eb="6">
      <t>ヤクショクメイ</t>
    </rPh>
    <phoneticPr fontId="4"/>
  </si>
  <si>
    <t>契約者氏名</t>
    <rPh sb="0" eb="2">
      <t>ケイヤク</t>
    </rPh>
    <rPh sb="2" eb="3">
      <t>シャ</t>
    </rPh>
    <rPh sb="3" eb="5">
      <t>シメイ</t>
    </rPh>
    <phoneticPr fontId="4"/>
  </si>
  <si>
    <t>踏襲を希望する契約書情報</t>
    <rPh sb="0" eb="2">
      <t>トウシュウ</t>
    </rPh>
    <rPh sb="3" eb="5">
      <t>キボウ</t>
    </rPh>
    <rPh sb="7" eb="10">
      <t>ケイヤクショ</t>
    </rPh>
    <rPh sb="10" eb="12">
      <t>ジョウホウ</t>
    </rPh>
    <phoneticPr fontId="4"/>
  </si>
  <si>
    <t>契約締結日（　　　　）、研究題目（　　　　）</t>
    <rPh sb="0" eb="2">
      <t>ケイヤク</t>
    </rPh>
    <rPh sb="2" eb="4">
      <t>テイケツ</t>
    </rPh>
    <rPh sb="4" eb="5">
      <t>ビ</t>
    </rPh>
    <rPh sb="12" eb="14">
      <t>ケンキュウ</t>
    </rPh>
    <rPh sb="14" eb="16">
      <t>ダイモク</t>
    </rPh>
    <phoneticPr fontId="4"/>
  </si>
  <si>
    <t>7.その他確認事項
（一部情報は文部科学省「産学連携等実施状況調査」等作成に使用します）</t>
    <rPh sb="12" eb="14">
      <t>イチブ</t>
    </rPh>
    <rPh sb="14" eb="16">
      <t>ジョウホウ</t>
    </rPh>
    <phoneticPr fontId="15"/>
  </si>
  <si>
    <t>企業等区分</t>
    <rPh sb="0" eb="2">
      <t>キギョウ</t>
    </rPh>
    <rPh sb="2" eb="3">
      <t>トウ</t>
    </rPh>
    <rPh sb="3" eb="5">
      <t>クブン</t>
    </rPh>
    <phoneticPr fontId="15"/>
  </si>
  <si>
    <t>業種番号
（別シート「業種番号一覧」を参照し、業種番号を入力してください。）</t>
    <rPh sb="6" eb="7">
      <t>ベツ</t>
    </rPh>
    <rPh sb="23" eb="25">
      <t>ギョウシュ</t>
    </rPh>
    <rPh sb="25" eb="27">
      <t>バンゴウ</t>
    </rPh>
    <rPh sb="28" eb="30">
      <t>ニュウリョク</t>
    </rPh>
    <phoneticPr fontId="4"/>
  </si>
  <si>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5"/>
  </si>
  <si>
    <t>業種名（自動入力）</t>
    <rPh sb="0" eb="2">
      <t>ギョウシュ</t>
    </rPh>
    <rPh sb="2" eb="3">
      <t>メイ</t>
    </rPh>
    <rPh sb="4" eb="6">
      <t>ジドウ</t>
    </rPh>
    <rPh sb="6" eb="8">
      <t>ニュウリョク</t>
    </rPh>
    <phoneticPr fontId="4"/>
  </si>
  <si>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5"/>
  </si>
  <si>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4"/>
  </si>
  <si>
    <t>原材料費</t>
    <rPh sb="0" eb="3">
      <t>ゲンザイリョウ</t>
    </rPh>
    <rPh sb="3" eb="4">
      <t>ヒ</t>
    </rPh>
    <phoneticPr fontId="4"/>
  </si>
  <si>
    <t>人件費</t>
    <rPh sb="0" eb="3">
      <t>ジンケンヒ</t>
    </rPh>
    <phoneticPr fontId="4"/>
  </si>
  <si>
    <t>※各区分の定義については別シート「企業等区分の定義について」をご参照ください。</t>
    <phoneticPr fontId="15"/>
  </si>
  <si>
    <t>経費（旅費）</t>
    <rPh sb="0" eb="2">
      <t>ケイヒ</t>
    </rPh>
    <rPh sb="3" eb="5">
      <t>リョヒ</t>
    </rPh>
    <phoneticPr fontId="4"/>
  </si>
  <si>
    <t>経費（器具備品費）</t>
    <rPh sb="0" eb="2">
      <t>ケイヒ</t>
    </rPh>
    <rPh sb="3" eb="8">
      <t>キグビヒンヒ</t>
    </rPh>
    <phoneticPr fontId="4"/>
  </si>
  <si>
    <t>経費（外注費）</t>
    <rPh sb="3" eb="6">
      <t>ガイチュウヒ</t>
    </rPh>
    <phoneticPr fontId="4"/>
  </si>
  <si>
    <t>以下該当する場合にチェックしてください。</t>
    <phoneticPr fontId="15"/>
  </si>
  <si>
    <t>経費（その他）</t>
    <rPh sb="5" eb="6">
      <t>タ</t>
    </rPh>
    <phoneticPr fontId="4"/>
  </si>
  <si>
    <t>大阪大学発ベンチャー</t>
    <rPh sb="0" eb="2">
      <t>オオサカ</t>
    </rPh>
    <rPh sb="2" eb="5">
      <t>ダイガクハツ</t>
    </rPh>
    <phoneticPr fontId="4"/>
  </si>
  <si>
    <t>〇〇費</t>
    <rPh sb="2" eb="3">
      <t>ヒ</t>
    </rPh>
    <phoneticPr fontId="4"/>
  </si>
  <si>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4"/>
  </si>
  <si>
    <t>直接経費合計（自動入力）</t>
    <rPh sb="0" eb="4">
      <t>チョクセツケイヒ</t>
    </rPh>
    <rPh sb="4" eb="6">
      <t>ゴウケイ</t>
    </rPh>
    <rPh sb="7" eb="11">
      <t>ジドウニュウリョク</t>
    </rPh>
    <phoneticPr fontId="4"/>
  </si>
  <si>
    <t>8.締結方法の選択</t>
    <rPh sb="2" eb="4">
      <t>テイケツ</t>
    </rPh>
    <rPh sb="4" eb="6">
      <t>ホウホウ</t>
    </rPh>
    <rPh sb="7" eb="9">
      <t>センタク</t>
    </rPh>
    <phoneticPr fontId="15"/>
  </si>
  <si>
    <t>ご希望の契約方法を選択してください。</t>
    <rPh sb="1" eb="3">
      <t>キボウ</t>
    </rPh>
    <rPh sb="4" eb="6">
      <t>ケイヤク</t>
    </rPh>
    <rPh sb="6" eb="8">
      <t>ホウホウ</t>
    </rPh>
    <rPh sb="9" eb="11">
      <t>センタク</t>
    </rPh>
    <phoneticPr fontId="4"/>
  </si>
  <si>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5"/>
  </si>
  <si>
    <t>変更内容記入欄</t>
    <rPh sb="0" eb="2">
      <t>ヘンコウ</t>
    </rPh>
    <rPh sb="2" eb="4">
      <t>ナイヨウ</t>
    </rPh>
    <rPh sb="4" eb="6">
      <t>キニュウ</t>
    </rPh>
    <rPh sb="6" eb="7">
      <t>ラン</t>
    </rPh>
    <phoneticPr fontId="15"/>
  </si>
  <si>
    <t>9.研究目的</t>
    <rPh sb="2" eb="4">
      <t>ケンキュウ</t>
    </rPh>
    <rPh sb="4" eb="6">
      <t>モクテキ</t>
    </rPh>
    <phoneticPr fontId="4"/>
  </si>
  <si>
    <r>
      <t xml:space="preserve">変更の有無
</t>
    </r>
    <r>
      <rPr>
        <sz val="8.5"/>
        <rFont val="ＭＳ Ｐゴシック"/>
        <family val="3"/>
        <charset val="128"/>
      </rPr>
      <t>(変更する場合、
右欄にチェック)</t>
    </r>
    <rPh sb="0" eb="2">
      <t>ヘンコウ</t>
    </rPh>
    <rPh sb="3" eb="5">
      <t>ウム</t>
    </rPh>
    <rPh sb="7" eb="9">
      <t>ヘンコウ</t>
    </rPh>
    <rPh sb="15" eb="17">
      <t>ウラン</t>
    </rPh>
    <phoneticPr fontId="15"/>
  </si>
  <si>
    <r>
      <t>変更する</t>
    </r>
    <r>
      <rPr>
        <sz val="10"/>
        <rFont val="ＭＳ Ｐゴシック"/>
        <family val="3"/>
        <charset val="128"/>
      </rPr>
      <t xml:space="preserve">
（変更後の内容を右に記載してください）</t>
    </r>
    <phoneticPr fontId="15"/>
  </si>
  <si>
    <t>変更後</t>
    <rPh sb="0" eb="2">
      <t>ヘンコウ</t>
    </rPh>
    <rPh sb="2" eb="3">
      <t>ゴ</t>
    </rPh>
    <phoneticPr fontId="15"/>
  </si>
  <si>
    <t>10.研究内容</t>
    <rPh sb="3" eb="5">
      <t>ケンキュウ</t>
    </rPh>
    <rPh sb="5" eb="7">
      <t>ナイヨウ</t>
    </rPh>
    <phoneticPr fontId="4"/>
  </si>
  <si>
    <t>11.提供物品</t>
    <rPh sb="3" eb="7">
      <t>テイキョウブッピン</t>
    </rPh>
    <phoneticPr fontId="4"/>
  </si>
  <si>
    <t>物品名：</t>
    <phoneticPr fontId="15"/>
  </si>
  <si>
    <t>数量：</t>
    <rPh sb="0" eb="2">
      <t>スウリョウ</t>
    </rPh>
    <phoneticPr fontId="15"/>
  </si>
  <si>
    <t>12.研究期間</t>
    <rPh sb="3" eb="5">
      <t>ケンキュウ</t>
    </rPh>
    <rPh sb="5" eb="7">
      <t>キカン</t>
    </rPh>
    <phoneticPr fontId="4"/>
  </si>
  <si>
    <r>
      <t xml:space="preserve">変更の有無
</t>
    </r>
    <r>
      <rPr>
        <sz val="8.5"/>
        <rFont val="ＭＳ Ｐゴシック"/>
        <family val="3"/>
        <charset val="128"/>
      </rPr>
      <t>(変更する場合、
右欄にチェック</t>
    </r>
    <r>
      <rPr>
        <sz val="9"/>
        <rFont val="ＭＳ Ｐゴシック"/>
        <family val="3"/>
        <charset val="128"/>
      </rPr>
      <t>)</t>
    </r>
    <rPh sb="0" eb="2">
      <t>ヘンコウ</t>
    </rPh>
    <rPh sb="3" eb="5">
      <t>ウム</t>
    </rPh>
    <rPh sb="7" eb="9">
      <t>ヘンコウ</t>
    </rPh>
    <rPh sb="15" eb="17">
      <t>ウラン</t>
    </rPh>
    <phoneticPr fontId="15"/>
  </si>
  <si>
    <t>から</t>
    <phoneticPr fontId="15"/>
  </si>
  <si>
    <t>まで</t>
    <phoneticPr fontId="15"/>
  </si>
  <si>
    <t>13.研究実施場所</t>
    <rPh sb="3" eb="5">
      <t>ケンキュウ</t>
    </rPh>
    <rPh sb="5" eb="7">
      <t>ジッシ</t>
    </rPh>
    <rPh sb="7" eb="9">
      <t>バショ</t>
    </rPh>
    <phoneticPr fontId="4"/>
  </si>
  <si>
    <t>14.研究者（大阪大学）</t>
    <rPh sb="3" eb="6">
      <t>ケンキュウシャ</t>
    </rPh>
    <phoneticPr fontId="4"/>
  </si>
  <si>
    <t>区分</t>
    <rPh sb="0" eb="2">
      <t>クブン</t>
    </rPh>
    <phoneticPr fontId="4"/>
  </si>
  <si>
    <t>所属部局・専攻名等</t>
    <rPh sb="0" eb="2">
      <t>ショゾク</t>
    </rPh>
    <rPh sb="2" eb="4">
      <t>ブキョク</t>
    </rPh>
    <rPh sb="5" eb="7">
      <t>センコウ</t>
    </rPh>
    <rPh sb="7" eb="8">
      <t>メイ</t>
    </rPh>
    <rPh sb="8" eb="9">
      <t>トウ</t>
    </rPh>
    <phoneticPr fontId="4"/>
  </si>
  <si>
    <t>職名</t>
    <rPh sb="0" eb="2">
      <t>ショクメイ</t>
    </rPh>
    <phoneticPr fontId="15"/>
  </si>
  <si>
    <t>備考（参画時期等）</t>
    <rPh sb="0" eb="2">
      <t>ビコウ</t>
    </rPh>
    <rPh sb="3" eb="8">
      <t>サンカクジキトウ</t>
    </rPh>
    <phoneticPr fontId="4"/>
  </si>
  <si>
    <t>研究代表者</t>
    <rPh sb="0" eb="2">
      <t>ケンキュウ</t>
    </rPh>
    <rPh sb="2" eb="5">
      <t>ダイヒョウシャ</t>
    </rPh>
    <phoneticPr fontId="4"/>
  </si>
  <si>
    <t>研究担当者</t>
    <phoneticPr fontId="15"/>
  </si>
  <si>
    <t>研究担当者</t>
  </si>
  <si>
    <r>
      <t xml:space="preserve">変更の有無
</t>
    </r>
    <r>
      <rPr>
        <sz val="9"/>
        <rFont val="ＭＳ Ｐゴシック"/>
        <family val="3"/>
        <charset val="128"/>
      </rPr>
      <t>(変更する場合、
下欄にチェック)</t>
    </r>
    <rPh sb="0" eb="2">
      <t>ヘンコウ</t>
    </rPh>
    <rPh sb="3" eb="5">
      <t>ウム</t>
    </rPh>
    <rPh sb="7" eb="9">
      <t>ヘンコウ</t>
    </rPh>
    <rPh sb="11" eb="13">
      <t>バアイ</t>
    </rPh>
    <rPh sb="15" eb="16">
      <t>シタ</t>
    </rPh>
    <rPh sb="16" eb="17">
      <t>ラン</t>
    </rPh>
    <phoneticPr fontId="15"/>
  </si>
  <si>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5"/>
  </si>
  <si>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5"/>
  </si>
  <si>
    <t xml:space="preserve">15.受託研究費
（申込者負担）
</t>
    <rPh sb="3" eb="5">
      <t>ジュタク</t>
    </rPh>
    <rPh sb="5" eb="8">
      <t>ケンキュウヒ</t>
    </rPh>
    <rPh sb="13" eb="15">
      <t>フタン</t>
    </rPh>
    <phoneticPr fontId="4"/>
  </si>
  <si>
    <t>【変更前】</t>
    <rPh sb="1" eb="3">
      <t>ヘンコウ</t>
    </rPh>
    <rPh sb="3" eb="4">
      <t>マエ</t>
    </rPh>
    <phoneticPr fontId="15"/>
  </si>
  <si>
    <t>【変更後】</t>
    <rPh sb="1" eb="3">
      <t>ヘンコウ</t>
    </rPh>
    <rPh sb="3" eb="4">
      <t>ゴ</t>
    </rPh>
    <phoneticPr fontId="15"/>
  </si>
  <si>
    <t>【差（自動計算）】</t>
    <rPh sb="1" eb="2">
      <t>サ</t>
    </rPh>
    <rPh sb="3" eb="5">
      <t>ジドウ</t>
    </rPh>
    <rPh sb="5" eb="7">
      <t>ケイサン</t>
    </rPh>
    <phoneticPr fontId="15"/>
  </si>
  <si>
    <t>直接経費</t>
    <rPh sb="0" eb="2">
      <t>チョクセツ</t>
    </rPh>
    <rPh sb="2" eb="4">
      <t>ケイヒ</t>
    </rPh>
    <phoneticPr fontId="4"/>
  </si>
  <si>
    <t>円</t>
    <phoneticPr fontId="15"/>
  </si>
  <si>
    <t>（消費税を含む）
※直接経費に承継教員（教授・准教授・講師・助教）の人件費を含む場合はチェックの上【様式】別紙2　ＰＩ人件費積算シートの記入をお願いします。</t>
    <phoneticPr fontId="15"/>
  </si>
  <si>
    <t>学術貢献費</t>
    <rPh sb="0" eb="4">
      <t>ガクジュツコウケン</t>
    </rPh>
    <rPh sb="4" eb="5">
      <t>ヒ</t>
    </rPh>
    <phoneticPr fontId="4"/>
  </si>
  <si>
    <t>（消費税を含む）</t>
    <phoneticPr fontId="15"/>
  </si>
  <si>
    <t>変更の有無</t>
    <rPh sb="0" eb="2">
      <t>ヘンコウ</t>
    </rPh>
    <rPh sb="3" eb="5">
      <t>ウム</t>
    </rPh>
    <phoneticPr fontId="15"/>
  </si>
  <si>
    <t>間接経費</t>
    <rPh sb="0" eb="4">
      <t>カンセツケイヒ</t>
    </rPh>
    <phoneticPr fontId="4"/>
  </si>
  <si>
    <t>（消費税を含む）〔（直接経費+学術貢献費）×30％（端数切上）〕</t>
    <rPh sb="15" eb="17">
      <t>ガクジュツ</t>
    </rPh>
    <rPh sb="17" eb="20">
      <t>コウケンヒ</t>
    </rPh>
    <rPh sb="26" eb="28">
      <t>ハスウ</t>
    </rPh>
    <rPh sb="28" eb="29">
      <t>キ</t>
    </rPh>
    <rPh sb="29" eb="30">
      <t>ア</t>
    </rPh>
    <phoneticPr fontId="15"/>
  </si>
  <si>
    <r>
      <t xml:space="preserve">　変更する
</t>
    </r>
    <r>
      <rPr>
        <sz val="11"/>
        <rFont val="ＭＳ Ｐゴシック"/>
        <family val="3"/>
        <charset val="128"/>
      </rPr>
      <t>（変更後の内容を右に記載してください）</t>
    </r>
    <phoneticPr fontId="15"/>
  </si>
  <si>
    <t>企業等共同研究員
研究料</t>
    <rPh sb="0" eb="2">
      <t>キギョウ</t>
    </rPh>
    <rPh sb="2" eb="3">
      <t>トウ</t>
    </rPh>
    <rPh sb="3" eb="5">
      <t>キョウドウ</t>
    </rPh>
    <rPh sb="5" eb="8">
      <t>ケンキュウイン</t>
    </rPh>
    <rPh sb="9" eb="11">
      <t>ケンキュウ</t>
    </rPh>
    <rPh sb="11" eb="12">
      <t>リョウ</t>
    </rPh>
    <phoneticPr fontId="4"/>
  </si>
  <si>
    <t>円</t>
    <rPh sb="0" eb="1">
      <t>エン</t>
    </rPh>
    <phoneticPr fontId="15"/>
  </si>
  <si>
    <t>大阪大学に派遣する企業等共同研究員1名・1ヶ月あたり　36,600円</t>
    <rPh sb="9" eb="12">
      <t>キギョウトウ</t>
    </rPh>
    <phoneticPr fontId="15"/>
  </si>
  <si>
    <t>合計（自動計算）</t>
    <rPh sb="0" eb="2">
      <t>ゴウケイ</t>
    </rPh>
    <rPh sb="3" eb="5">
      <t>ジドウ</t>
    </rPh>
    <rPh sb="5" eb="7">
      <t>ケイサン</t>
    </rPh>
    <phoneticPr fontId="4"/>
  </si>
  <si>
    <t>16.自由記載欄</t>
    <rPh sb="3" eb="5">
      <t>ジユウ</t>
    </rPh>
    <rPh sb="5" eb="7">
      <t>キサイ</t>
    </rPh>
    <rPh sb="7" eb="8">
      <t>ラン</t>
    </rPh>
    <phoneticPr fontId="4"/>
  </si>
  <si>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4"/>
  </si>
  <si>
    <t>部局承認（予定）年月日</t>
    <rPh sb="0" eb="2">
      <t>ブキョク</t>
    </rPh>
    <rPh sb="2" eb="4">
      <t>ショウニン</t>
    </rPh>
    <rPh sb="5" eb="7">
      <t>ヨテイ</t>
    </rPh>
    <rPh sb="8" eb="11">
      <t>ネンガッピ</t>
    </rPh>
    <phoneticPr fontId="4"/>
  </si>
  <si>
    <t>部局連絡担当者</t>
    <rPh sb="0" eb="2">
      <t>ブキョク</t>
    </rPh>
    <rPh sb="2" eb="4">
      <t>レンラク</t>
    </rPh>
    <rPh sb="4" eb="6">
      <t>タントウ</t>
    </rPh>
    <rPh sb="6" eb="7">
      <t>シャ</t>
    </rPh>
    <phoneticPr fontId="4"/>
  </si>
  <si>
    <t>所属</t>
    <rPh sb="0" eb="2">
      <t>ショゾク</t>
    </rPh>
    <phoneticPr fontId="4"/>
  </si>
  <si>
    <t>tel</t>
    <phoneticPr fontId="4"/>
  </si>
  <si>
    <t>吹田171-</t>
  </si>
  <si>
    <t>付随データの有無</t>
    <rPh sb="0" eb="2">
      <t>フズイ</t>
    </rPh>
    <rPh sb="6" eb="8">
      <t>ウム</t>
    </rPh>
    <phoneticPr fontId="4"/>
  </si>
  <si>
    <t>契約書</t>
    <rPh sb="0" eb="3">
      <t>ケイヤクショ</t>
    </rPh>
    <phoneticPr fontId="4"/>
  </si>
  <si>
    <t>なし</t>
  </si>
  <si>
    <t>その他</t>
    <rPh sb="2" eb="3">
      <t>タ</t>
    </rPh>
    <phoneticPr fontId="4"/>
  </si>
  <si>
    <t>なし</t>
    <phoneticPr fontId="15"/>
  </si>
  <si>
    <t>契約管理番号</t>
    <rPh sb="0" eb="2">
      <t>ケイヤク</t>
    </rPh>
    <rPh sb="2" eb="4">
      <t>カンリ</t>
    </rPh>
    <rPh sb="4" eb="6">
      <t>バンゴウ</t>
    </rPh>
    <phoneticPr fontId="4"/>
  </si>
  <si>
    <t>部局担当者自由記載欄</t>
    <rPh sb="0" eb="2">
      <t>ブキョク</t>
    </rPh>
    <rPh sb="2" eb="5">
      <t>タントウシャ</t>
    </rPh>
    <rPh sb="5" eb="10">
      <t>ジユウキサイラン</t>
    </rPh>
    <phoneticPr fontId="4"/>
  </si>
  <si>
    <t>大企業</t>
  </si>
  <si>
    <t>○</t>
    <phoneticPr fontId="4"/>
  </si>
  <si>
    <t>中小企業</t>
  </si>
  <si>
    <t>小規模企業</t>
  </si>
  <si>
    <t>企業以外</t>
    <rPh sb="0" eb="2">
      <t>キギョウ</t>
    </rPh>
    <rPh sb="2" eb="4">
      <t>イガイ</t>
    </rPh>
    <phoneticPr fontId="4"/>
  </si>
  <si>
    <t>ライフサイエンス</t>
  </si>
  <si>
    <t>情報通信</t>
  </si>
  <si>
    <t>環境</t>
  </si>
  <si>
    <t>ナノテクノロジー・材料</t>
  </si>
  <si>
    <t>エネルギー</t>
  </si>
  <si>
    <t>ものづくり技術</t>
    <phoneticPr fontId="4"/>
  </si>
  <si>
    <t>社会基盤</t>
  </si>
  <si>
    <t>フロンティア</t>
  </si>
  <si>
    <t>【様式】別紙（研究担当者が7名以上の場合）</t>
    <phoneticPr fontId="15"/>
  </si>
  <si>
    <t>13.研究者（大阪大学）</t>
    <rPh sb="3" eb="6">
      <t>ケンキュウシャ</t>
    </rPh>
    <phoneticPr fontId="4"/>
  </si>
  <si>
    <t>所属部局・専攻名等</t>
    <rPh sb="0" eb="2">
      <t>ショゾク</t>
    </rPh>
    <rPh sb="2" eb="4">
      <t>ブキョク</t>
    </rPh>
    <rPh sb="5" eb="7">
      <t>センコウ</t>
    </rPh>
    <rPh sb="7" eb="9">
      <t>メイトウ</t>
    </rPh>
    <phoneticPr fontId="4"/>
  </si>
  <si>
    <t>職名</t>
    <rPh sb="0" eb="2">
      <t>ショクメイ</t>
    </rPh>
    <phoneticPr fontId="4"/>
  </si>
  <si>
    <t>備考（参画時期等）</t>
    <rPh sb="0" eb="2">
      <t>ビコウ</t>
    </rPh>
    <rPh sb="3" eb="5">
      <t>サンカク</t>
    </rPh>
    <rPh sb="5" eb="8">
      <t>ジキトウ</t>
    </rPh>
    <phoneticPr fontId="15"/>
  </si>
  <si>
    <t>共同研究申込書本紙へ戻る</t>
    <rPh sb="0" eb="4">
      <t>キョウドウケンキュウ</t>
    </rPh>
    <rPh sb="4" eb="7">
      <t>モウシコミショ</t>
    </rPh>
    <rPh sb="7" eb="9">
      <t>ホンシ</t>
    </rPh>
    <rPh sb="10" eb="11">
      <t>モド</t>
    </rPh>
    <phoneticPr fontId="15"/>
  </si>
  <si>
    <t>※さらに足りなければ、適宜行を追加してください。</t>
    <rPh sb="4" eb="5">
      <t>タ</t>
    </rPh>
    <rPh sb="11" eb="13">
      <t>テキギ</t>
    </rPh>
    <rPh sb="13" eb="14">
      <t>ギョウ</t>
    </rPh>
    <rPh sb="15" eb="17">
      <t>ツイカ</t>
    </rPh>
    <phoneticPr fontId="15"/>
  </si>
  <si>
    <t>別紙2　ＰＩ人件費積算シート</t>
    <rPh sb="0" eb="2">
      <t>ベッシ</t>
    </rPh>
    <rPh sb="6" eb="9">
      <t>ジンケンヒ</t>
    </rPh>
    <rPh sb="9" eb="11">
      <t>セキサン</t>
    </rPh>
    <phoneticPr fontId="32"/>
  </si>
  <si>
    <r>
      <t xml:space="preserve">PI／PI以外
</t>
    </r>
    <r>
      <rPr>
        <sz val="8"/>
        <color theme="1"/>
        <rFont val="ＭＳ Ｐゴシック"/>
        <family val="3"/>
        <charset val="128"/>
        <scheme val="minor"/>
      </rPr>
      <t>(プルダウンから選択)</t>
    </r>
    <rPh sb="5" eb="7">
      <t>イガイ</t>
    </rPh>
    <rPh sb="16" eb="18">
      <t>センタク</t>
    </rPh>
    <phoneticPr fontId="32"/>
  </si>
  <si>
    <t>研究者氏名</t>
    <rPh sb="0" eb="3">
      <t>ケンキュウシャ</t>
    </rPh>
    <rPh sb="3" eb="5">
      <t>シメイ</t>
    </rPh>
    <phoneticPr fontId="32"/>
  </si>
  <si>
    <r>
      <t xml:space="preserve">職名
</t>
    </r>
    <r>
      <rPr>
        <sz val="8"/>
        <color theme="1"/>
        <rFont val="ＭＳ Ｐゴシック"/>
        <family val="3"/>
        <charset val="128"/>
        <scheme val="minor"/>
      </rPr>
      <t>(プルダウンから選択)</t>
    </r>
    <rPh sb="0" eb="2">
      <t>ショクメイ</t>
    </rPh>
    <rPh sb="11" eb="13">
      <t>センタク</t>
    </rPh>
    <phoneticPr fontId="32"/>
  </si>
  <si>
    <r>
      <t xml:space="preserve">エフォート率
</t>
    </r>
    <r>
      <rPr>
        <sz val="8"/>
        <color theme="1"/>
        <rFont val="ＭＳ Ｐゴシック"/>
        <family val="3"/>
        <charset val="128"/>
        <scheme val="minor"/>
      </rPr>
      <t>(プルダウンから選択)</t>
    </r>
    <rPh sb="5" eb="6">
      <t>リツ</t>
    </rPh>
    <phoneticPr fontId="32"/>
  </si>
  <si>
    <r>
      <t xml:space="preserve">年間人件費
</t>
    </r>
    <r>
      <rPr>
        <sz val="10"/>
        <color theme="1"/>
        <rFont val="ＭＳ Ｐゴシック"/>
        <family val="3"/>
        <charset val="128"/>
        <scheme val="minor"/>
      </rPr>
      <t>（消費税抜き）</t>
    </r>
    <rPh sb="0" eb="5">
      <t>ネンカンジンケンヒ</t>
    </rPh>
    <rPh sb="10" eb="11">
      <t>ヌ</t>
    </rPh>
    <phoneticPr fontId="32"/>
  </si>
  <si>
    <t>研究期間
（単位：月）</t>
    <rPh sb="0" eb="2">
      <t>ケンキュウ</t>
    </rPh>
    <rPh sb="2" eb="4">
      <t>キカン</t>
    </rPh>
    <rPh sb="6" eb="8">
      <t>タンイ</t>
    </rPh>
    <rPh sb="9" eb="10">
      <t>ツキ</t>
    </rPh>
    <phoneticPr fontId="32"/>
  </si>
  <si>
    <t>研究者の
価値係数</t>
    <rPh sb="0" eb="3">
      <t>ケンキュウシャ</t>
    </rPh>
    <rPh sb="5" eb="9">
      <t>カチケイスウ</t>
    </rPh>
    <phoneticPr fontId="17"/>
  </si>
  <si>
    <t>研究者の
人件費</t>
    <rPh sb="0" eb="3">
      <t>ケンキュウシャ</t>
    </rPh>
    <rPh sb="5" eb="8">
      <t>ジンケンヒ</t>
    </rPh>
    <phoneticPr fontId="15"/>
  </si>
  <si>
    <t>消費税相当額</t>
    <rPh sb="0" eb="6">
      <t>ショウヒゼイソウトウガク</t>
    </rPh>
    <phoneticPr fontId="15"/>
  </si>
  <si>
    <t>納入いただく金額
（単位：円）</t>
    <rPh sb="0" eb="2">
      <t>ノウニュウ</t>
    </rPh>
    <rPh sb="6" eb="8">
      <t>キンガク</t>
    </rPh>
    <rPh sb="10" eb="12">
      <t>タンイ</t>
    </rPh>
    <rPh sb="13" eb="14">
      <t>エン</t>
    </rPh>
    <phoneticPr fontId="32"/>
  </si>
  <si>
    <t>価値係数計算用</t>
    <rPh sb="0" eb="4">
      <t>カチケイスウ</t>
    </rPh>
    <rPh sb="4" eb="7">
      <t>ケイサンヨウ</t>
    </rPh>
    <phoneticPr fontId="43"/>
  </si>
  <si>
    <t>月数（計算用）</t>
    <rPh sb="0" eb="2">
      <t>ツキスウ</t>
    </rPh>
    <rPh sb="3" eb="6">
      <t>ケイサンヨウ</t>
    </rPh>
    <phoneticPr fontId="15"/>
  </si>
  <si>
    <t>例</t>
    <rPh sb="0" eb="1">
      <t>レイ</t>
    </rPh>
    <phoneticPr fontId="32"/>
  </si>
  <si>
    <t>PI</t>
  </si>
  <si>
    <t>○○　○○</t>
    <phoneticPr fontId="32"/>
  </si>
  <si>
    <t>准教授</t>
  </si>
  <si>
    <t>2倍</t>
  </si>
  <si>
    <t>凡例</t>
    <rPh sb="0" eb="2">
      <t>ハンレイ</t>
    </rPh>
    <phoneticPr fontId="32"/>
  </si>
  <si>
    <t>大阪大学事務部使用欄</t>
    <rPh sb="0" eb="4">
      <t>オオサカダイガク</t>
    </rPh>
    <rPh sb="4" eb="7">
      <t>ジムブ</t>
    </rPh>
    <rPh sb="7" eb="10">
      <t>シヨウラン</t>
    </rPh>
    <phoneticPr fontId="15"/>
  </si>
  <si>
    <t>記入又は選択ください。</t>
    <rPh sb="0" eb="2">
      <t>キニュウ</t>
    </rPh>
    <rPh sb="2" eb="3">
      <t>マタ</t>
    </rPh>
    <rPh sb="4" eb="6">
      <t>センタク</t>
    </rPh>
    <phoneticPr fontId="32"/>
  </si>
  <si>
    <t>自動計算されます。</t>
    <rPh sb="0" eb="2">
      <t>ジドウ</t>
    </rPh>
    <rPh sb="2" eb="4">
      <t>ケイサン</t>
    </rPh>
    <phoneticPr fontId="32"/>
  </si>
  <si>
    <t>本学で使用する項目です。</t>
    <rPh sb="0" eb="2">
      <t>ホンガク</t>
    </rPh>
    <rPh sb="3" eb="5">
      <t>シヨウ</t>
    </rPh>
    <rPh sb="7" eb="9">
      <t>コウモク</t>
    </rPh>
    <phoneticPr fontId="15"/>
  </si>
  <si>
    <t>エフォート</t>
    <phoneticPr fontId="32"/>
  </si>
  <si>
    <t>PI以外</t>
    <rPh sb="2" eb="4">
      <t>イガイ</t>
    </rPh>
    <phoneticPr fontId="32"/>
  </si>
  <si>
    <t>PI</t>
    <phoneticPr fontId="32"/>
  </si>
  <si>
    <t>教授</t>
    <rPh sb="0" eb="2">
      <t>キョウジュ</t>
    </rPh>
    <phoneticPr fontId="32"/>
  </si>
  <si>
    <t>准教授</t>
    <rPh sb="0" eb="3">
      <t>ジュンキョウジュ</t>
    </rPh>
    <phoneticPr fontId="32"/>
  </si>
  <si>
    <t>講師</t>
    <rPh sb="0" eb="2">
      <t>コウシ</t>
    </rPh>
    <phoneticPr fontId="32"/>
  </si>
  <si>
    <t>助教</t>
    <rPh sb="0" eb="2">
      <t>ジョキョウ</t>
    </rPh>
    <phoneticPr fontId="32"/>
  </si>
  <si>
    <t>企業等区分の定義について</t>
    <phoneticPr fontId="15"/>
  </si>
  <si>
    <t>中小企業
（↔大企業）</t>
    <rPh sb="0" eb="2">
      <t>チュウショウ</t>
    </rPh>
    <rPh sb="2" eb="4">
      <t>キギョウ</t>
    </rPh>
    <rPh sb="7" eb="10">
      <t>ダイキギョウ</t>
    </rPh>
    <phoneticPr fontId="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</si>
  <si>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4"/>
  </si>
  <si>
    <t>業種分類</t>
    <rPh sb="0" eb="2">
      <t>ギョウシュ</t>
    </rPh>
    <rPh sb="2" eb="4">
      <t>ブンルイ</t>
    </rPh>
    <phoneticPr fontId="15"/>
  </si>
  <si>
    <t>資本金</t>
    <rPh sb="0" eb="3">
      <t>シホンキン</t>
    </rPh>
    <phoneticPr fontId="15"/>
  </si>
  <si>
    <t>従業員数</t>
    <rPh sb="0" eb="3">
      <t>ジュウギョウイン</t>
    </rPh>
    <rPh sb="3" eb="4">
      <t>スウ</t>
    </rPh>
    <phoneticPr fontId="15"/>
  </si>
  <si>
    <t>製造業その他</t>
    <rPh sb="0" eb="3">
      <t>セイゾウギョウ</t>
    </rPh>
    <rPh sb="5" eb="6">
      <t>タ</t>
    </rPh>
    <phoneticPr fontId="15"/>
  </si>
  <si>
    <t>３億円以下</t>
    <rPh sb="1" eb="5">
      <t>オクエンイカ</t>
    </rPh>
    <phoneticPr fontId="15"/>
  </si>
  <si>
    <t>３００人以下</t>
    <rPh sb="3" eb="4">
      <t>ニン</t>
    </rPh>
    <rPh sb="4" eb="6">
      <t>イカ</t>
    </rPh>
    <phoneticPr fontId="15"/>
  </si>
  <si>
    <t>卸売業</t>
    <rPh sb="0" eb="3">
      <t>オロシウリギョウ</t>
    </rPh>
    <phoneticPr fontId="15"/>
  </si>
  <si>
    <t>１億円以下</t>
    <rPh sb="1" eb="5">
      <t>オクエンイカ</t>
    </rPh>
    <phoneticPr fontId="15"/>
  </si>
  <si>
    <t>１００人以下</t>
    <rPh sb="3" eb="6">
      <t>ニンイカ</t>
    </rPh>
    <phoneticPr fontId="15"/>
  </si>
  <si>
    <t>サービス業</t>
    <rPh sb="4" eb="5">
      <t>ギョウ</t>
    </rPh>
    <phoneticPr fontId="15"/>
  </si>
  <si>
    <t>５千万円以下</t>
    <rPh sb="1" eb="6">
      <t>センマンエンイカ</t>
    </rPh>
    <phoneticPr fontId="15"/>
  </si>
  <si>
    <t>小売業</t>
    <rPh sb="0" eb="3">
      <t>コウリギョウ</t>
    </rPh>
    <phoneticPr fontId="15"/>
  </si>
  <si>
    <t>５０人以下</t>
    <rPh sb="2" eb="5">
      <t>ニンイカ</t>
    </rPh>
    <phoneticPr fontId="15"/>
  </si>
  <si>
    <t>外国企業</t>
    <phoneticPr fontId="15"/>
  </si>
  <si>
    <t>外国において設立された法人の支店、営業所などで、会社法（平成17年法律第86号）の規定により日本で登記したものをいいます。</t>
    <phoneticPr fontId="15"/>
  </si>
  <si>
    <t>外資系企業</t>
    <rPh sb="0" eb="3">
      <t>ガイシケイ</t>
    </rPh>
    <rPh sb="3" eb="5">
      <t>キギョウ</t>
    </rPh>
    <phoneticPr fontId="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</si>
  <si>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4"/>
  </si>
  <si>
    <t>共同研究申込書 本紙へ戻る</t>
    <rPh sb="8" eb="10">
      <t>ホンシ</t>
    </rPh>
    <rPh sb="11" eb="12">
      <t>モド</t>
    </rPh>
    <phoneticPr fontId="15"/>
  </si>
  <si>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5"/>
  </si>
  <si>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</si>
  <si>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</si>
  <si>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</si>
  <si>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</si>
  <si>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</si>
  <si>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</si>
  <si>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</si>
  <si>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</si>
  <si>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</si>
  <si>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</si>
  <si>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</si>
  <si>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</si>
  <si>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</si>
  <si>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</si>
  <si>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</si>
  <si>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</si>
  <si>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</si>
  <si>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</si>
  <si>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</si>
  <si>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</si>
  <si>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</si>
  <si>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</si>
  <si>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</si>
  <si>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</si>
  <si>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</si>
  <si>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</si>
  <si>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</si>
  <si>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</si>
  <si>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</si>
  <si>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</si>
  <si>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</si>
  <si>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</si>
  <si>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</si>
  <si>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</si>
  <si>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</si>
  <si>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5"/>
  </si>
  <si>
    <t>1.研究題目</t>
    <phoneticPr fontId="15"/>
  </si>
  <si>
    <t>2.研究目的</t>
    <phoneticPr fontId="15"/>
  </si>
  <si>
    <t>文字数_2.研究目的</t>
    <rPh sb="0" eb="3">
      <t>モジスウ</t>
    </rPh>
    <phoneticPr fontId="15"/>
  </si>
  <si>
    <t>3.研究内容</t>
    <rPh sb="2" eb="4">
      <t>ケンキュウ</t>
    </rPh>
    <rPh sb="4" eb="6">
      <t>ナイヨウ</t>
    </rPh>
    <phoneticPr fontId="15"/>
  </si>
  <si>
    <t>文字数_3.研究内容</t>
    <rPh sb="0" eb="3">
      <t>モジスウ</t>
    </rPh>
    <rPh sb="6" eb="8">
      <t>ケンキュウ</t>
    </rPh>
    <rPh sb="8" eb="10">
      <t>ナイヨウ</t>
    </rPh>
    <phoneticPr fontId="15"/>
  </si>
  <si>
    <t>4.研究期間</t>
    <phoneticPr fontId="15"/>
  </si>
  <si>
    <t>5.提供物品名</t>
    <rPh sb="2" eb="6">
      <t>テイキョウブッピン</t>
    </rPh>
    <rPh sb="6" eb="7">
      <t>メイ</t>
    </rPh>
    <phoneticPr fontId="15"/>
  </si>
  <si>
    <t>5.提供物品数量</t>
    <rPh sb="2" eb="6">
      <t>テイキョウブッピン</t>
    </rPh>
    <rPh sb="6" eb="8">
      <t>スウリョウ</t>
    </rPh>
    <phoneticPr fontId="15"/>
  </si>
  <si>
    <t>6.研究実施場所</t>
    <phoneticPr fontId="15"/>
  </si>
  <si>
    <t>7-1.研究者（大阪大学）代表者氏名</t>
    <rPh sb="13" eb="16">
      <t>ダイヒョウシャ</t>
    </rPh>
    <rPh sb="16" eb="18">
      <t>シメイ</t>
    </rPh>
    <phoneticPr fontId="15"/>
  </si>
  <si>
    <t>7-1.研究者（大阪大学）代表者所属部局・専攻名等</t>
    <rPh sb="13" eb="16">
      <t>ダイヒョウシャ</t>
    </rPh>
    <rPh sb="16" eb="18">
      <t>ショゾク</t>
    </rPh>
    <rPh sb="18" eb="20">
      <t>ブキョク</t>
    </rPh>
    <rPh sb="21" eb="23">
      <t>センコウ</t>
    </rPh>
    <rPh sb="23" eb="24">
      <t>メイ</t>
    </rPh>
    <rPh sb="24" eb="25">
      <t>トウ</t>
    </rPh>
    <phoneticPr fontId="15"/>
  </si>
  <si>
    <t>7-1.研究者（大阪大学）代表者職名</t>
    <rPh sb="13" eb="16">
      <t>ダイヒョウシャ</t>
    </rPh>
    <rPh sb="16" eb="18">
      <t>ショクメイ</t>
    </rPh>
    <phoneticPr fontId="15"/>
  </si>
  <si>
    <t>7-1.研究者（大阪大学）代表者役割</t>
    <rPh sb="13" eb="16">
      <t>ダイヒョウシャ</t>
    </rPh>
    <rPh sb="16" eb="18">
      <t>ヤクワリ</t>
    </rPh>
    <phoneticPr fontId="15"/>
  </si>
  <si>
    <t>文字数_7-1.研究者（大阪大学）代表者役割</t>
    <rPh sb="0" eb="3">
      <t>モジスウ</t>
    </rPh>
    <rPh sb="17" eb="20">
      <t>ダイヒョウシャ</t>
    </rPh>
    <rPh sb="20" eb="22">
      <t>ヤクワリ</t>
    </rPh>
    <phoneticPr fontId="15"/>
  </si>
  <si>
    <t>7-1.研究者（大阪大学）代表者備考</t>
    <rPh sb="13" eb="16">
      <t>ダイヒョウシャ</t>
    </rPh>
    <rPh sb="16" eb="18">
      <t>ビコウ</t>
    </rPh>
    <phoneticPr fontId="15"/>
  </si>
  <si>
    <t>文字数_7-1.研究者（大阪大学）代表者備考</t>
    <rPh sb="0" eb="3">
      <t>モジスウ</t>
    </rPh>
    <phoneticPr fontId="15"/>
  </si>
  <si>
    <t>7-2.研究者（大阪大学）担当者氏名</t>
    <rPh sb="16" eb="18">
      <t>シメイ</t>
    </rPh>
    <phoneticPr fontId="15"/>
  </si>
  <si>
    <t>7-2.研究者（大阪大学）担当者所属部局・専攻名等</t>
    <rPh sb="16" eb="18">
      <t>ショゾク</t>
    </rPh>
    <rPh sb="18" eb="20">
      <t>ブキョク</t>
    </rPh>
    <rPh sb="21" eb="23">
      <t>センコウ</t>
    </rPh>
    <rPh sb="23" eb="24">
      <t>メイ</t>
    </rPh>
    <rPh sb="24" eb="25">
      <t>トウ</t>
    </rPh>
    <phoneticPr fontId="15"/>
  </si>
  <si>
    <t>7-2.研究者（大阪大学）担当者職名</t>
    <rPh sb="16" eb="18">
      <t>ショクメイ</t>
    </rPh>
    <phoneticPr fontId="15"/>
  </si>
  <si>
    <t>7-2.研究者（大阪大学）担当者役割</t>
    <rPh sb="16" eb="18">
      <t>ヤクワリ</t>
    </rPh>
    <phoneticPr fontId="15"/>
  </si>
  <si>
    <t>文字数_7-2.研究者（大阪大学）担当者役割</t>
    <rPh sb="0" eb="3">
      <t>モジスウ</t>
    </rPh>
    <phoneticPr fontId="15"/>
  </si>
  <si>
    <t>7-2.研究者（大阪大学）担当者備考</t>
    <rPh sb="16" eb="18">
      <t>ビコウ</t>
    </rPh>
    <phoneticPr fontId="15"/>
  </si>
  <si>
    <t>文字数_7-2.研究者（大阪大学）担当者備考</t>
    <rPh sb="0" eb="3">
      <t>モジスウ</t>
    </rPh>
    <phoneticPr fontId="15"/>
  </si>
  <si>
    <t>7-3.研究者（大阪大学）担当者氏名</t>
    <rPh sb="16" eb="18">
      <t>シメイ</t>
    </rPh>
    <phoneticPr fontId="15"/>
  </si>
  <si>
    <t>7-3.研究者（大阪大学）担当者所属部局・専攻名等</t>
    <rPh sb="16" eb="18">
      <t>ショゾク</t>
    </rPh>
    <rPh sb="18" eb="20">
      <t>ブキョク</t>
    </rPh>
    <rPh sb="21" eb="23">
      <t>センコウ</t>
    </rPh>
    <rPh sb="23" eb="24">
      <t>メイ</t>
    </rPh>
    <rPh sb="24" eb="25">
      <t>トウ</t>
    </rPh>
    <phoneticPr fontId="15"/>
  </si>
  <si>
    <t>7-3.研究者（大阪大学）担当者職名</t>
    <rPh sb="16" eb="18">
      <t>ショクメイ</t>
    </rPh>
    <phoneticPr fontId="15"/>
  </si>
  <si>
    <t>7-3.研究者（大阪大学）担当者役割</t>
    <rPh sb="16" eb="18">
      <t>ヤクワリ</t>
    </rPh>
    <phoneticPr fontId="15"/>
  </si>
  <si>
    <t>文字数_7-3.研究者（大阪大学）担当者役割</t>
    <rPh sb="0" eb="3">
      <t>モジスウ</t>
    </rPh>
    <phoneticPr fontId="15"/>
  </si>
  <si>
    <t>7-3.研究者（大阪大学）担当者備考</t>
    <rPh sb="16" eb="18">
      <t>ビコウ</t>
    </rPh>
    <phoneticPr fontId="15"/>
  </si>
  <si>
    <t>文字数_7-3.研究者（大阪大学）担当者備考</t>
    <rPh sb="0" eb="3">
      <t>モジスウ</t>
    </rPh>
    <phoneticPr fontId="15"/>
  </si>
  <si>
    <t>7-4.研究者（大阪大学）担当者氏名</t>
    <rPh sb="16" eb="18">
      <t>シメイ</t>
    </rPh>
    <phoneticPr fontId="15"/>
  </si>
  <si>
    <t>7-4.研究者（大阪大学）担当者所属部局・専攻名等</t>
    <rPh sb="16" eb="18">
      <t>ショゾク</t>
    </rPh>
    <rPh sb="18" eb="20">
      <t>ブキョク</t>
    </rPh>
    <rPh sb="21" eb="23">
      <t>センコウ</t>
    </rPh>
    <rPh sb="23" eb="24">
      <t>メイ</t>
    </rPh>
    <rPh sb="24" eb="25">
      <t>トウ</t>
    </rPh>
    <phoneticPr fontId="15"/>
  </si>
  <si>
    <t>7-4.研究者（大阪大学）担当者職名</t>
    <rPh sb="16" eb="18">
      <t>ショクメイ</t>
    </rPh>
    <phoneticPr fontId="15"/>
  </si>
  <si>
    <t>7-4.研究者（大阪大学）担当者役割</t>
    <rPh sb="16" eb="18">
      <t>ヤクワリ</t>
    </rPh>
    <phoneticPr fontId="15"/>
  </si>
  <si>
    <t>文字数_7-4.研究者（大阪大学）担当者役割</t>
    <rPh sb="0" eb="3">
      <t>モジスウ</t>
    </rPh>
    <phoneticPr fontId="15"/>
  </si>
  <si>
    <t>7-4.研究者（大阪大学）担当者備考</t>
    <rPh sb="16" eb="18">
      <t>ビコウ</t>
    </rPh>
    <phoneticPr fontId="15"/>
  </si>
  <si>
    <t>文字数_7-4.研究者（大阪大学）担当者備考</t>
    <rPh sb="0" eb="3">
      <t>モジスウ</t>
    </rPh>
    <phoneticPr fontId="15"/>
  </si>
  <si>
    <t>7-5.研究者（大阪大学）担当者氏名</t>
    <rPh sb="16" eb="18">
      <t>シメイ</t>
    </rPh>
    <phoneticPr fontId="15"/>
  </si>
  <si>
    <t>7-5.研究者（大阪大学）担当者所属部局・専攻名等</t>
    <rPh sb="16" eb="18">
      <t>ショゾク</t>
    </rPh>
    <rPh sb="18" eb="20">
      <t>ブキョク</t>
    </rPh>
    <rPh sb="21" eb="23">
      <t>センコウ</t>
    </rPh>
    <rPh sb="23" eb="24">
      <t>メイ</t>
    </rPh>
    <rPh sb="24" eb="25">
      <t>トウ</t>
    </rPh>
    <phoneticPr fontId="15"/>
  </si>
  <si>
    <t>7-5.研究者（大阪大学）担当者職名</t>
    <rPh sb="16" eb="18">
      <t>ショクメイ</t>
    </rPh>
    <phoneticPr fontId="15"/>
  </si>
  <si>
    <t>7-5.研究者（大阪大学）担当者役割</t>
    <rPh sb="16" eb="18">
      <t>ヤクワリ</t>
    </rPh>
    <phoneticPr fontId="15"/>
  </si>
  <si>
    <t>文字数_7-5.研究者（大阪大学）担当者役割</t>
    <rPh sb="0" eb="3">
      <t>モジスウ</t>
    </rPh>
    <phoneticPr fontId="15"/>
  </si>
  <si>
    <t>7-5.研究者（大阪大学）担当者備考</t>
    <rPh sb="16" eb="18">
      <t>ビコウ</t>
    </rPh>
    <phoneticPr fontId="15"/>
  </si>
  <si>
    <t>文字数_7-5.研究者（大阪大学）担当者備考</t>
    <rPh sb="0" eb="3">
      <t>モジスウ</t>
    </rPh>
    <phoneticPr fontId="15"/>
  </si>
  <si>
    <t>7-6.研究者（大阪大学）担当者氏名</t>
    <rPh sb="16" eb="18">
      <t>シメイ</t>
    </rPh>
    <phoneticPr fontId="15"/>
  </si>
  <si>
    <t>7-6.研究者（大阪大学）担当者所属部局・専攻名等</t>
    <rPh sb="16" eb="18">
      <t>ショゾク</t>
    </rPh>
    <rPh sb="18" eb="20">
      <t>ブキョク</t>
    </rPh>
    <rPh sb="21" eb="23">
      <t>センコウ</t>
    </rPh>
    <rPh sb="23" eb="24">
      <t>メイ</t>
    </rPh>
    <rPh sb="24" eb="25">
      <t>トウ</t>
    </rPh>
    <phoneticPr fontId="15"/>
  </si>
  <si>
    <t>7-6.研究者（大阪大学）担当者職名</t>
    <rPh sb="16" eb="18">
      <t>ショクメイ</t>
    </rPh>
    <phoneticPr fontId="15"/>
  </si>
  <si>
    <t>7-6.研究者（大阪大学）担当者役割</t>
    <rPh sb="16" eb="18">
      <t>ヤクワリ</t>
    </rPh>
    <phoneticPr fontId="15"/>
  </si>
  <si>
    <t>文字数_7-6.研究者（大阪大学）担当者役割</t>
    <rPh sb="0" eb="3">
      <t>モジスウ</t>
    </rPh>
    <phoneticPr fontId="15"/>
  </si>
  <si>
    <t>7-6.研究者（大阪大学）担当者備考</t>
    <rPh sb="16" eb="18">
      <t>ビコウ</t>
    </rPh>
    <phoneticPr fontId="15"/>
  </si>
  <si>
    <t>文字数_7-6.研究者（大阪大学）担当者備考</t>
    <rPh sb="0" eb="3">
      <t>モジスウ</t>
    </rPh>
    <phoneticPr fontId="15"/>
  </si>
  <si>
    <t>7-1.研究者（申込者）代表者氏名</t>
    <rPh sb="12" eb="15">
      <t>ダイヒョウシャ</t>
    </rPh>
    <rPh sb="15" eb="17">
      <t>シメイ</t>
    </rPh>
    <phoneticPr fontId="15"/>
  </si>
  <si>
    <t>7-1.研究者（申込者）代表者所属部署名等</t>
    <rPh sb="12" eb="15">
      <t>ダイヒョウシャ</t>
    </rPh>
    <rPh sb="15" eb="17">
      <t>ショゾク</t>
    </rPh>
    <rPh sb="17" eb="19">
      <t>ブショ</t>
    </rPh>
    <rPh sb="19" eb="20">
      <t>メイ</t>
    </rPh>
    <rPh sb="20" eb="21">
      <t>トウ</t>
    </rPh>
    <phoneticPr fontId="15"/>
  </si>
  <si>
    <t>7-1.研究者（申込者）代表者職名</t>
    <rPh sb="12" eb="15">
      <t>ダイヒョウシャ</t>
    </rPh>
    <rPh sb="15" eb="17">
      <t>ショクメイ</t>
    </rPh>
    <phoneticPr fontId="15"/>
  </si>
  <si>
    <t>7-1.研究者（申込者）代表者役割</t>
    <rPh sb="12" eb="15">
      <t>ダイヒョウシャ</t>
    </rPh>
    <rPh sb="15" eb="17">
      <t>ヤクワリ</t>
    </rPh>
    <phoneticPr fontId="15"/>
  </si>
  <si>
    <t>文字数_7-1.研究者（申込者）代表者役割</t>
    <rPh sb="0" eb="3">
      <t>モジスウ</t>
    </rPh>
    <rPh sb="16" eb="19">
      <t>ダイヒョウシャ</t>
    </rPh>
    <rPh sb="19" eb="21">
      <t>ヤクワリ</t>
    </rPh>
    <phoneticPr fontId="15"/>
  </si>
  <si>
    <t>7-1.研究者（申込者）代表者企業等共同研究員の別</t>
    <rPh sb="12" eb="15">
      <t>ダイヒョウシャ</t>
    </rPh>
    <rPh sb="15" eb="17">
      <t>キギョウ</t>
    </rPh>
    <rPh sb="17" eb="18">
      <t>トウ</t>
    </rPh>
    <rPh sb="18" eb="23">
      <t>キョウドウケンキュウイン</t>
    </rPh>
    <rPh sb="24" eb="25">
      <t>ベツ</t>
    </rPh>
    <phoneticPr fontId="15"/>
  </si>
  <si>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5"/>
  </si>
  <si>
    <t>7-2.研究者（申込者）担当者氏名</t>
    <rPh sb="15" eb="17">
      <t>シメイ</t>
    </rPh>
    <phoneticPr fontId="15"/>
  </si>
  <si>
    <t>7-2.研究者（申込者）担当者所属部署名等</t>
    <rPh sb="15" eb="17">
      <t>ショゾク</t>
    </rPh>
    <rPh sb="17" eb="19">
      <t>ブショ</t>
    </rPh>
    <rPh sb="19" eb="20">
      <t>メイ</t>
    </rPh>
    <rPh sb="20" eb="21">
      <t>トウ</t>
    </rPh>
    <phoneticPr fontId="15"/>
  </si>
  <si>
    <t>7-2.研究者（申込者）担当者職名</t>
    <rPh sb="15" eb="17">
      <t>ショクメイ</t>
    </rPh>
    <phoneticPr fontId="15"/>
  </si>
  <si>
    <t>7-2.研究者（申込者）担当者役割</t>
    <rPh sb="15" eb="17">
      <t>ヤクワリ</t>
    </rPh>
    <phoneticPr fontId="15"/>
  </si>
  <si>
    <t>文字数_7-2.研究者（申込者）担当者役割</t>
    <rPh sb="0" eb="3">
      <t>モジスウ</t>
    </rPh>
    <rPh sb="19" eb="21">
      <t>ヤクワリ</t>
    </rPh>
    <phoneticPr fontId="15"/>
  </si>
  <si>
    <t>7-2.研究者（申込者）担当者企業等共同研究員の別</t>
    <rPh sb="15" eb="17">
      <t>キギョウ</t>
    </rPh>
    <rPh sb="17" eb="18">
      <t>トウ</t>
    </rPh>
    <rPh sb="18" eb="23">
      <t>キョウドウケンキュウイン</t>
    </rPh>
    <rPh sb="24" eb="25">
      <t>ベツ</t>
    </rPh>
    <phoneticPr fontId="15"/>
  </si>
  <si>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5"/>
  </si>
  <si>
    <t>7-3.研究者（申込者）担当者氏名</t>
    <rPh sb="15" eb="17">
      <t>シメイ</t>
    </rPh>
    <phoneticPr fontId="15"/>
  </si>
  <si>
    <t>7-3.研究者（申込者）担当者所属部署名等</t>
    <rPh sb="15" eb="17">
      <t>ショゾク</t>
    </rPh>
    <rPh sb="17" eb="19">
      <t>ブショ</t>
    </rPh>
    <rPh sb="19" eb="20">
      <t>メイ</t>
    </rPh>
    <rPh sb="20" eb="21">
      <t>トウ</t>
    </rPh>
    <phoneticPr fontId="15"/>
  </si>
  <si>
    <t>7-3.研究者（申込者）担当者職名</t>
    <rPh sb="15" eb="17">
      <t>ショクメイ</t>
    </rPh>
    <phoneticPr fontId="15"/>
  </si>
  <si>
    <t>7-3.研究者（申込者）担当者役割</t>
    <rPh sb="15" eb="17">
      <t>ヤクワリ</t>
    </rPh>
    <phoneticPr fontId="15"/>
  </si>
  <si>
    <t>文字数_7-3.研究者（申込者）担当者役割</t>
    <rPh sb="0" eb="3">
      <t>モジスウ</t>
    </rPh>
    <rPh sb="19" eb="21">
      <t>ヤクワリ</t>
    </rPh>
    <phoneticPr fontId="15"/>
  </si>
  <si>
    <t>7-3.研究者（申込者）担当者企業等共同研究員の別</t>
    <rPh sb="15" eb="17">
      <t>キギョウ</t>
    </rPh>
    <rPh sb="17" eb="18">
      <t>トウ</t>
    </rPh>
    <rPh sb="18" eb="23">
      <t>キョウドウケンキュウイン</t>
    </rPh>
    <rPh sb="24" eb="25">
      <t>ベツ</t>
    </rPh>
    <phoneticPr fontId="15"/>
  </si>
  <si>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5"/>
  </si>
  <si>
    <t>7-4.研究者（申込者）担当者氏名</t>
    <rPh sb="15" eb="17">
      <t>シメイ</t>
    </rPh>
    <phoneticPr fontId="15"/>
  </si>
  <si>
    <t>7-4.研究者（申込者）担当者所属部署名等</t>
    <rPh sb="15" eb="17">
      <t>ショゾク</t>
    </rPh>
    <rPh sb="17" eb="19">
      <t>ブショ</t>
    </rPh>
    <rPh sb="19" eb="20">
      <t>メイ</t>
    </rPh>
    <rPh sb="20" eb="21">
      <t>トウ</t>
    </rPh>
    <phoneticPr fontId="15"/>
  </si>
  <si>
    <t>7-4.研究者（申込者）担当者職名</t>
    <rPh sb="15" eb="17">
      <t>ショクメイ</t>
    </rPh>
    <phoneticPr fontId="15"/>
  </si>
  <si>
    <t>7-4.研究者（申込者）担当者役割</t>
    <rPh sb="15" eb="17">
      <t>ヤクワリ</t>
    </rPh>
    <phoneticPr fontId="15"/>
  </si>
  <si>
    <t>文字数_7-4.研究者（申込者）担当者役割</t>
    <rPh sb="0" eb="3">
      <t>モジスウ</t>
    </rPh>
    <rPh sb="19" eb="21">
      <t>ヤクワリ</t>
    </rPh>
    <phoneticPr fontId="15"/>
  </si>
  <si>
    <t>7-4.研究者（申込者）担当者企業等共同研究員の別</t>
    <rPh sb="15" eb="17">
      <t>キギョウ</t>
    </rPh>
    <rPh sb="17" eb="18">
      <t>トウ</t>
    </rPh>
    <rPh sb="18" eb="23">
      <t>キョウドウケンキュウイン</t>
    </rPh>
    <rPh sb="24" eb="25">
      <t>ベツ</t>
    </rPh>
    <phoneticPr fontId="15"/>
  </si>
  <si>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5"/>
  </si>
  <si>
    <t>7-5.研究者（申込者）担当者氏名</t>
    <rPh sb="15" eb="17">
      <t>シメイ</t>
    </rPh>
    <phoneticPr fontId="15"/>
  </si>
  <si>
    <t>7-5.研究者（申込者）担当者所属部署名等</t>
    <rPh sb="15" eb="17">
      <t>ショゾク</t>
    </rPh>
    <rPh sb="17" eb="19">
      <t>ブショ</t>
    </rPh>
    <rPh sb="19" eb="20">
      <t>メイ</t>
    </rPh>
    <rPh sb="20" eb="21">
      <t>トウ</t>
    </rPh>
    <phoneticPr fontId="15"/>
  </si>
  <si>
    <t>7-5.研究者（申込者）担当者職名</t>
    <rPh sb="15" eb="17">
      <t>ショクメイ</t>
    </rPh>
    <phoneticPr fontId="15"/>
  </si>
  <si>
    <t>7-5.研究者（申込者）担当者役割</t>
    <rPh sb="15" eb="17">
      <t>ヤクワリ</t>
    </rPh>
    <phoneticPr fontId="15"/>
  </si>
  <si>
    <t>文字数_7-5.研究者（申込者）担当者役割</t>
    <rPh sb="0" eb="3">
      <t>モジスウ</t>
    </rPh>
    <rPh sb="19" eb="21">
      <t>ヤクワリ</t>
    </rPh>
    <phoneticPr fontId="15"/>
  </si>
  <si>
    <t>7-5.研究者（申込者）担当者企業等共同研究員の別</t>
    <rPh sb="15" eb="17">
      <t>キギョウ</t>
    </rPh>
    <rPh sb="17" eb="18">
      <t>トウ</t>
    </rPh>
    <rPh sb="18" eb="23">
      <t>キョウドウケンキュウイン</t>
    </rPh>
    <rPh sb="24" eb="25">
      <t>ベツ</t>
    </rPh>
    <phoneticPr fontId="15"/>
  </si>
  <si>
    <t>7-5.研究者（申込者）担当者企業等共同研究員の派遣期間</t>
    <rPh sb="15" eb="17">
      <t>キギョウ</t>
    </rPh>
    <rPh sb="17" eb="18">
      <t>トウ</t>
    </rPh>
    <rPh sb="18" eb="23">
      <t>キョウドウケンキュウイン</t>
    </rPh>
    <rPh sb="24" eb="28">
      <t>ハケンキカン</t>
    </rPh>
    <phoneticPr fontId="15"/>
  </si>
  <si>
    <t>7-6.研究者（申込者）担当者氏名</t>
    <rPh sb="15" eb="17">
      <t>シメイ</t>
    </rPh>
    <phoneticPr fontId="15"/>
  </si>
  <si>
    <t>7-6.研究者（申込者）担当者所属部署名等</t>
    <rPh sb="15" eb="17">
      <t>ショゾク</t>
    </rPh>
    <rPh sb="17" eb="19">
      <t>ブショ</t>
    </rPh>
    <rPh sb="19" eb="20">
      <t>メイ</t>
    </rPh>
    <rPh sb="20" eb="21">
      <t>トウ</t>
    </rPh>
    <phoneticPr fontId="15"/>
  </si>
  <si>
    <t>7-6.研究者（申込者）担当者職名</t>
    <rPh sb="15" eb="17">
      <t>ショクメイ</t>
    </rPh>
    <phoneticPr fontId="15"/>
  </si>
  <si>
    <t>7-6.研究者（申込者）担当者役割</t>
    <rPh sb="15" eb="17">
      <t>ヤクワリ</t>
    </rPh>
    <phoneticPr fontId="15"/>
  </si>
  <si>
    <t>文字数_7-6.研究者（申込者）担当者役割</t>
    <rPh sb="0" eb="3">
      <t>モジスウ</t>
    </rPh>
    <rPh sb="19" eb="21">
      <t>ヤクワリ</t>
    </rPh>
    <phoneticPr fontId="15"/>
  </si>
  <si>
    <t>7-6.研究者（申込者）担当者企業等共同研究員の別</t>
    <rPh sb="15" eb="17">
      <t>キギョウ</t>
    </rPh>
    <rPh sb="17" eb="18">
      <t>トウ</t>
    </rPh>
    <rPh sb="18" eb="23">
      <t>キョウドウケンキュウイン</t>
    </rPh>
    <rPh sb="24" eb="25">
      <t>ベツ</t>
    </rPh>
    <phoneticPr fontId="15"/>
  </si>
  <si>
    <t>7-6.研究者（申込者）担当者企業等共同研究員の派遣期間</t>
    <rPh sb="15" eb="17">
      <t>キギョウ</t>
    </rPh>
    <rPh sb="17" eb="18">
      <t>トウ</t>
    </rPh>
    <rPh sb="18" eb="23">
      <t>キョウドウケンキュウイン</t>
    </rPh>
    <rPh sb="24" eb="28">
      <t>ハケンキカン</t>
    </rPh>
    <phoneticPr fontId="15"/>
  </si>
  <si>
    <t>[合計額]直接経費</t>
    <rPh sb="1" eb="4">
      <t>ゴウケイガク</t>
    </rPh>
    <rPh sb="5" eb="7">
      <t>チョクセツ</t>
    </rPh>
    <rPh sb="7" eb="9">
      <t>ケイヒ</t>
    </rPh>
    <phoneticPr fontId="15"/>
  </si>
  <si>
    <t>[合計額]間接経費</t>
    <rPh sb="5" eb="7">
      <t>カンセツ</t>
    </rPh>
    <rPh sb="7" eb="9">
      <t>ケイヒ</t>
    </rPh>
    <phoneticPr fontId="15"/>
  </si>
  <si>
    <t>[合計額]学術貢献費</t>
    <rPh sb="5" eb="9">
      <t>ガクジュツコウケン</t>
    </rPh>
    <rPh sb="9" eb="10">
      <t>ヒ</t>
    </rPh>
    <phoneticPr fontId="15"/>
  </si>
  <si>
    <t>[合計額]○○費</t>
    <rPh sb="7" eb="8">
      <t>ヒ</t>
    </rPh>
    <phoneticPr fontId="15"/>
  </si>
  <si>
    <t>[合計額]研究料</t>
    <rPh sb="5" eb="7">
      <t>ケンキュウ</t>
    </rPh>
    <rPh sb="7" eb="8">
      <t>リョウ</t>
    </rPh>
    <phoneticPr fontId="15"/>
  </si>
  <si>
    <t>[合計額]合計</t>
    <rPh sb="5" eb="7">
      <t>ゴウケイ</t>
    </rPh>
    <phoneticPr fontId="15"/>
  </si>
  <si>
    <t>[既納額]直接経費</t>
    <rPh sb="1" eb="3">
      <t>キノウ</t>
    </rPh>
    <rPh sb="3" eb="4">
      <t>ガク</t>
    </rPh>
    <rPh sb="5" eb="7">
      <t>チョクセツ</t>
    </rPh>
    <rPh sb="7" eb="9">
      <t>ケイヒ</t>
    </rPh>
    <phoneticPr fontId="15"/>
  </si>
  <si>
    <t>[既納額]間接経費</t>
    <rPh sb="5" eb="7">
      <t>カンセツ</t>
    </rPh>
    <rPh sb="7" eb="9">
      <t>ケイヒ</t>
    </rPh>
    <phoneticPr fontId="15"/>
  </si>
  <si>
    <t>[既納額]学術貢献費</t>
    <rPh sb="5" eb="9">
      <t>ガクジュツコウケン</t>
    </rPh>
    <rPh sb="9" eb="10">
      <t>ヒ</t>
    </rPh>
    <phoneticPr fontId="15"/>
  </si>
  <si>
    <t>[既納額]○○費</t>
    <rPh sb="7" eb="8">
      <t>ヒ</t>
    </rPh>
    <phoneticPr fontId="15"/>
  </si>
  <si>
    <t>[既納額]研究料</t>
    <rPh sb="5" eb="7">
      <t>ケンキュウ</t>
    </rPh>
    <rPh sb="7" eb="8">
      <t>リョウ</t>
    </rPh>
    <phoneticPr fontId="15"/>
  </si>
  <si>
    <t>[既納額]合計</t>
    <rPh sb="5" eb="7">
      <t>ゴウケイ</t>
    </rPh>
    <phoneticPr fontId="15"/>
  </si>
  <si>
    <t>[増減額]直接経費</t>
    <rPh sb="3" eb="4">
      <t>ガク</t>
    </rPh>
    <rPh sb="5" eb="7">
      <t>チョクセツ</t>
    </rPh>
    <rPh sb="7" eb="9">
      <t>ケイヒ</t>
    </rPh>
    <phoneticPr fontId="15"/>
  </si>
  <si>
    <t>[増減額]間接経費</t>
    <rPh sb="5" eb="7">
      <t>カンセツ</t>
    </rPh>
    <rPh sb="7" eb="9">
      <t>ケイヒ</t>
    </rPh>
    <phoneticPr fontId="15"/>
  </si>
  <si>
    <t>[増減額]学術貢献費</t>
    <rPh sb="5" eb="9">
      <t>ガクジュツコウケン</t>
    </rPh>
    <rPh sb="9" eb="10">
      <t>ヒ</t>
    </rPh>
    <phoneticPr fontId="15"/>
  </si>
  <si>
    <t>[増減額]○○費</t>
    <rPh sb="7" eb="8">
      <t>ヒ</t>
    </rPh>
    <phoneticPr fontId="15"/>
  </si>
  <si>
    <t>[増減額]研究料</t>
    <rPh sb="5" eb="7">
      <t>ケンキュウ</t>
    </rPh>
    <rPh sb="7" eb="8">
      <t>リョウ</t>
    </rPh>
    <phoneticPr fontId="15"/>
  </si>
  <si>
    <t>[増減額]合計</t>
    <rPh sb="5" eb="7">
      <t>ゴウケイ</t>
    </rPh>
    <phoneticPr fontId="15"/>
  </si>
  <si>
    <t>契約者住所</t>
    <rPh sb="0" eb="2">
      <t>ケイヤク</t>
    </rPh>
    <rPh sb="2" eb="3">
      <t>シャ</t>
    </rPh>
    <rPh sb="3" eb="5">
      <t>ジュウショ</t>
    </rPh>
    <phoneticPr fontId="15"/>
  </si>
  <si>
    <t>契約者役職名</t>
    <rPh sb="0" eb="2">
      <t>ケイヤク</t>
    </rPh>
    <rPh sb="2" eb="3">
      <t>シャ</t>
    </rPh>
    <rPh sb="3" eb="6">
      <t>ヤクショクメイ</t>
    </rPh>
    <phoneticPr fontId="15"/>
  </si>
  <si>
    <t>契約者氏名</t>
    <rPh sb="0" eb="2">
      <t>ケイヤク</t>
    </rPh>
    <rPh sb="2" eb="3">
      <t>シャ</t>
    </rPh>
    <rPh sb="3" eb="5">
      <t>シメイ</t>
    </rPh>
    <phoneticPr fontId="15"/>
  </si>
  <si>
    <t>特別試験税額控除</t>
    <rPh sb="0" eb="4">
      <t>トクベツシケン</t>
    </rPh>
    <rPh sb="4" eb="6">
      <t>ゼイガク</t>
    </rPh>
    <rPh sb="6" eb="8">
      <t>コウジョ</t>
    </rPh>
    <phoneticPr fontId="15"/>
  </si>
  <si>
    <t>本学担当者７名以上</t>
    <rPh sb="0" eb="2">
      <t>ホンガク</t>
    </rPh>
    <rPh sb="2" eb="5">
      <t>タントウシャ</t>
    </rPh>
    <rPh sb="6" eb="9">
      <t>メイイジョウ</t>
    </rPh>
    <phoneticPr fontId="15"/>
  </si>
  <si>
    <t>電子契約</t>
    <rPh sb="0" eb="4">
      <t>デンシケイヤク</t>
    </rPh>
    <phoneticPr fontId="15"/>
  </si>
  <si>
    <t>部局担当者記入欄</t>
    <rPh sb="0" eb="2">
      <t>ブキョク</t>
    </rPh>
    <rPh sb="2" eb="5">
      <t>タントウシャ</t>
    </rPh>
    <rPh sb="5" eb="7">
      <t>キニュウ</t>
    </rPh>
    <rPh sb="7" eb="8">
      <t>ラン</t>
    </rPh>
    <phoneticPr fontId="15"/>
  </si>
  <si>
    <t>原契約締結日</t>
    <rPh sb="0" eb="3">
      <t>ゲンケイヤク</t>
    </rPh>
    <rPh sb="3" eb="5">
      <t>テイケツ</t>
    </rPh>
    <rPh sb="5" eb="6">
      <t>ビ</t>
    </rPh>
    <phoneticPr fontId="15"/>
  </si>
  <si>
    <t>version</t>
    <phoneticPr fontId="15"/>
  </si>
  <si>
    <t>担当</t>
    <rPh sb="0" eb="2">
      <t>タントウ</t>
    </rPh>
    <phoneticPr fontId="4"/>
  </si>
  <si>
    <t>受付日</t>
    <rPh sb="0" eb="3">
      <t>ウケツケビ</t>
    </rPh>
    <phoneticPr fontId="4"/>
  </si>
  <si>
    <t>決裁日</t>
    <rPh sb="0" eb="2">
      <t>ケッサイ</t>
    </rPh>
    <rPh sb="2" eb="3">
      <t>ビ</t>
    </rPh>
    <phoneticPr fontId="4"/>
  </si>
  <si>
    <t>締結日</t>
    <rPh sb="0" eb="2">
      <t>テイケツ</t>
    </rPh>
    <rPh sb="2" eb="3">
      <t>ビ</t>
    </rPh>
    <phoneticPr fontId="4"/>
  </si>
  <si>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4"/>
  </si>
  <si>
    <t>2021.8時点・新規・変更</t>
    <rPh sb="6" eb="8">
      <t>ジテン</t>
    </rPh>
    <rPh sb="9" eb="11">
      <t>シンキ</t>
    </rPh>
    <rPh sb="12" eb="14">
      <t>ヘンコウ</t>
    </rPh>
    <phoneticPr fontId="4"/>
  </si>
  <si>
    <t>枝番</t>
    <rPh sb="0" eb="2">
      <t>エダバン</t>
    </rPh>
    <phoneticPr fontId="4"/>
  </si>
  <si>
    <t>契約書番号</t>
    <rPh sb="0" eb="3">
      <t>ケイヤクショ</t>
    </rPh>
    <rPh sb="3" eb="5">
      <t>バンゴウ</t>
    </rPh>
    <phoneticPr fontId="4"/>
  </si>
  <si>
    <t>契約書様式</t>
    <rPh sb="0" eb="3">
      <t>ケイヤクショ</t>
    </rPh>
    <rPh sb="3" eb="5">
      <t>ヨウシキ</t>
    </rPh>
    <phoneticPr fontId="4"/>
  </si>
  <si>
    <t>知財管理番号</t>
    <rPh sb="0" eb="2">
      <t>チザイ</t>
    </rPh>
    <rPh sb="2" eb="4">
      <t>カンリ</t>
    </rPh>
    <rPh sb="4" eb="6">
      <t>バンゴウ</t>
    </rPh>
    <phoneticPr fontId="4"/>
  </si>
  <si>
    <t>R番号</t>
    <phoneticPr fontId="4"/>
  </si>
  <si>
    <t>部局</t>
    <rPh sb="0" eb="2">
      <t>ブキョク</t>
    </rPh>
    <phoneticPr fontId="4"/>
  </si>
  <si>
    <t>相手方</t>
    <rPh sb="0" eb="3">
      <t>アイテガタ</t>
    </rPh>
    <phoneticPr fontId="4"/>
  </si>
  <si>
    <t>研究者名</t>
    <rPh sb="0" eb="3">
      <t>ケンキュウシャ</t>
    </rPh>
    <rPh sb="3" eb="4">
      <t>メイ</t>
    </rPh>
    <phoneticPr fontId="4"/>
  </si>
  <si>
    <t>職</t>
    <rPh sb="0" eb="1">
      <t>ショク</t>
    </rPh>
    <phoneticPr fontId="4"/>
  </si>
  <si>
    <t>研究題目</t>
    <rPh sb="0" eb="2">
      <t>ケンキュウ</t>
    </rPh>
    <rPh sb="2" eb="4">
      <t>ダイモク</t>
    </rPh>
    <phoneticPr fontId="4"/>
  </si>
  <si>
    <t>学術貢献費</t>
    <rPh sb="0" eb="4">
      <t>ガクジュツコウケン</t>
    </rPh>
    <rPh sb="4" eb="5">
      <t>ヒ</t>
    </rPh>
    <phoneticPr fontId="15"/>
  </si>
  <si>
    <t>研究料</t>
    <phoneticPr fontId="4"/>
  </si>
  <si>
    <t>産学官推進活動経費
（受託は間接経費</t>
    <phoneticPr fontId="4"/>
  </si>
  <si>
    <t>合計</t>
    <rPh sb="0" eb="2">
      <t>ゴウケイ</t>
    </rPh>
    <phoneticPr fontId="4"/>
  </si>
  <si>
    <t>企業等共同研究員の人数</t>
    <rPh sb="0" eb="3">
      <t>キギョウトウ</t>
    </rPh>
    <rPh sb="3" eb="5">
      <t>キョウドウ</t>
    </rPh>
    <rPh sb="5" eb="8">
      <t>ケンキュウイン</t>
    </rPh>
    <rPh sb="9" eb="11">
      <t>ニンズウ</t>
    </rPh>
    <phoneticPr fontId="4"/>
  </si>
  <si>
    <t>部局承認日</t>
    <rPh sb="0" eb="2">
      <t>ブキョク</t>
    </rPh>
    <rPh sb="2" eb="4">
      <t>ショウニン</t>
    </rPh>
    <rPh sb="4" eb="5">
      <t>ビ</t>
    </rPh>
    <phoneticPr fontId="4"/>
  </si>
  <si>
    <t>開始日</t>
    <rPh sb="0" eb="3">
      <t>カイシビ</t>
    </rPh>
    <phoneticPr fontId="4"/>
  </si>
  <si>
    <t>完了日</t>
    <rPh sb="0" eb="3">
      <t>カンリョウビ</t>
    </rPh>
    <phoneticPr fontId="4"/>
  </si>
  <si>
    <t>目的</t>
    <rPh sb="0" eb="2">
      <t>モクテキ</t>
    </rPh>
    <phoneticPr fontId="4"/>
  </si>
  <si>
    <t>内容</t>
    <rPh sb="0" eb="2">
      <t>ナイヨウ</t>
    </rPh>
    <phoneticPr fontId="4"/>
  </si>
  <si>
    <t>期間</t>
    <rPh sb="0" eb="2">
      <t>キカン</t>
    </rPh>
    <phoneticPr fontId="4"/>
  </si>
  <si>
    <t>経費</t>
    <rPh sb="0" eb="2">
      <t>ケイヒ</t>
    </rPh>
    <phoneticPr fontId="4"/>
  </si>
  <si>
    <t>研究者</t>
    <rPh sb="0" eb="3">
      <t>ケンキュウシャ</t>
    </rPh>
    <phoneticPr fontId="4"/>
  </si>
  <si>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4"/>
  </si>
  <si>
    <t>相手先種別 乙)公財・丙)大学</t>
    <rPh sb="0" eb="3">
      <t>アイテサキ</t>
    </rPh>
    <rPh sb="3" eb="5">
      <t>シュベツ</t>
    </rPh>
    <rPh sb="6" eb="7">
      <t>オツ</t>
    </rPh>
    <rPh sb="8" eb="9">
      <t>コウ</t>
    </rPh>
    <rPh sb="11" eb="12">
      <t>ヘイ</t>
    </rPh>
    <phoneticPr fontId="4"/>
  </si>
  <si>
    <t>大企業・中小企業</t>
    <rPh sb="0" eb="3">
      <t>ダイキギョウ</t>
    </rPh>
    <rPh sb="4" eb="6">
      <t>チュウショウ</t>
    </rPh>
    <rPh sb="6" eb="8">
      <t>キギョウ</t>
    </rPh>
    <phoneticPr fontId="4"/>
  </si>
  <si>
    <t>外国</t>
    <rPh sb="0" eb="2">
      <t>ガイコク</t>
    </rPh>
    <phoneticPr fontId="4"/>
  </si>
  <si>
    <t>阪大初ベンチャー</t>
    <rPh sb="0" eb="2">
      <t>ハンダイ</t>
    </rPh>
    <rPh sb="2" eb="3">
      <t>ハツ</t>
    </rPh>
    <phoneticPr fontId="4"/>
  </si>
  <si>
    <t>税控除・業種名</t>
    <rPh sb="0" eb="1">
      <t>ゼイ</t>
    </rPh>
    <rPh sb="1" eb="3">
      <t>コウジョ</t>
    </rPh>
    <rPh sb="4" eb="6">
      <t>ギョウシュ</t>
    </rPh>
    <rPh sb="6" eb="7">
      <t>メイ</t>
    </rPh>
    <phoneticPr fontId="4"/>
  </si>
  <si>
    <t>窓口〒</t>
    <rPh sb="0" eb="2">
      <t>マドグチ</t>
    </rPh>
    <phoneticPr fontId="4"/>
  </si>
  <si>
    <t>窓口住所</t>
    <rPh sb="0" eb="2">
      <t>マドグチ</t>
    </rPh>
    <rPh sb="2" eb="4">
      <t>ジュウショ</t>
    </rPh>
    <phoneticPr fontId="4"/>
  </si>
  <si>
    <t>窓口所属</t>
    <rPh sb="0" eb="2">
      <t>マドグチ</t>
    </rPh>
    <rPh sb="2" eb="4">
      <t>ショゾク</t>
    </rPh>
    <phoneticPr fontId="4"/>
  </si>
  <si>
    <t>窓口担当者</t>
    <rPh sb="0" eb="2">
      <t>マドグチ</t>
    </rPh>
    <rPh sb="2" eb="4">
      <t>タントウ</t>
    </rPh>
    <rPh sb="4" eb="5">
      <t>シャ</t>
    </rPh>
    <phoneticPr fontId="4"/>
  </si>
  <si>
    <t>窓口TEL</t>
    <rPh sb="0" eb="2">
      <t>マドグチ</t>
    </rPh>
    <phoneticPr fontId="4"/>
  </si>
  <si>
    <t>窓口E-mail</t>
    <rPh sb="0" eb="2">
      <t>マドグチ</t>
    </rPh>
    <phoneticPr fontId="4"/>
  </si>
  <si>
    <t>現状
直接経費</t>
    <rPh sb="0" eb="2">
      <t>ゲンジョウ</t>
    </rPh>
    <rPh sb="3" eb="5">
      <t>チョクセツ</t>
    </rPh>
    <rPh sb="5" eb="7">
      <t>ケイヒ</t>
    </rPh>
    <phoneticPr fontId="4"/>
  </si>
  <si>
    <t>現状
学術貢献費</t>
    <rPh sb="0" eb="2">
      <t>ゲンジョウ</t>
    </rPh>
    <rPh sb="3" eb="7">
      <t>ガクジュツコウケン</t>
    </rPh>
    <rPh sb="7" eb="8">
      <t>ヒ</t>
    </rPh>
    <phoneticPr fontId="4"/>
  </si>
  <si>
    <t>現状
研究料</t>
    <rPh sb="0" eb="2">
      <t>ゲンジョウ</t>
    </rPh>
    <phoneticPr fontId="4"/>
  </si>
  <si>
    <t>現状
産学官推進活動経費
（受託は間接経費</t>
    <rPh sb="0" eb="2">
      <t>ゲンジョウ</t>
    </rPh>
    <phoneticPr fontId="4"/>
  </si>
  <si>
    <t>現状
合計</t>
    <rPh sb="0" eb="2">
      <t>ゲンジョウ</t>
    </rPh>
    <rPh sb="3" eb="5">
      <t>ゴウケイ</t>
    </rPh>
    <phoneticPr fontId="4"/>
  </si>
  <si>
    <t>現状
開始日</t>
    <rPh sb="0" eb="2">
      <t>ゲンジョウ</t>
    </rPh>
    <rPh sb="3" eb="6">
      <t>カイシビ</t>
    </rPh>
    <phoneticPr fontId="4"/>
  </si>
  <si>
    <t>現状
完了日</t>
    <rPh sb="0" eb="2">
      <t>ゲンジョウ</t>
    </rPh>
    <rPh sb="3" eb="6">
      <t>カンリョウビ</t>
    </rPh>
    <phoneticPr fontId="4"/>
  </si>
  <si>
    <t>着手・未着手</t>
    <rPh sb="0" eb="2">
      <t>チャクシュ</t>
    </rPh>
    <phoneticPr fontId="4"/>
  </si>
  <si>
    <t>重複チェック</t>
    <rPh sb="0" eb="2">
      <t>チョウフク</t>
    </rPh>
    <phoneticPr fontId="4"/>
  </si>
  <si>
    <t>年度</t>
    <rPh sb="0" eb="2">
      <t>ネンド</t>
    </rPh>
    <phoneticPr fontId="4"/>
  </si>
  <si>
    <t>種別</t>
    <rPh sb="0" eb="2">
      <t>シュベツ</t>
    </rPh>
    <phoneticPr fontId="4"/>
  </si>
  <si>
    <t>種別番号</t>
    <rPh sb="0" eb="2">
      <t>シュベツ</t>
    </rPh>
    <rPh sb="2" eb="4">
      <t>バンゴウ</t>
    </rPh>
    <phoneticPr fontId="4"/>
  </si>
  <si>
    <t>番号</t>
    <rPh sb="0" eb="2">
      <t>バンゴウ</t>
    </rPh>
    <phoneticPr fontId="4"/>
  </si>
  <si>
    <t>取引事前確認チェックリスト（該当なし）</t>
    <rPh sb="14" eb="16">
      <t>ガイトウ</t>
    </rPh>
    <phoneticPr fontId="15"/>
  </si>
  <si>
    <t>コスト積算</t>
    <rPh sb="3" eb="5">
      <t>セキサン</t>
    </rPh>
    <phoneticPr fontId="15"/>
  </si>
  <si>
    <t>変更</t>
    <rPh sb="0" eb="2">
      <t>ヘンコウ</t>
    </rPh>
    <phoneticPr fontId="15"/>
  </si>
  <si>
    <t>?</t>
    <phoneticPr fontId="15"/>
  </si>
  <si>
    <t>受付No.</t>
    <rPh sb="0" eb="2">
      <t>ウケツケ</t>
    </rPh>
    <phoneticPr fontId="32"/>
  </si>
  <si>
    <t>受付日</t>
    <rPh sb="0" eb="3">
      <t>ウケツケビ</t>
    </rPh>
    <phoneticPr fontId="32"/>
  </si>
  <si>
    <t>契約番号</t>
    <rPh sb="0" eb="2">
      <t>ケイヤク</t>
    </rPh>
    <rPh sb="2" eb="4">
      <t>バンゴウ</t>
    </rPh>
    <phoneticPr fontId="32"/>
  </si>
  <si>
    <t>企業名</t>
    <rPh sb="0" eb="2">
      <t>キギョウ</t>
    </rPh>
    <rPh sb="2" eb="3">
      <t>メイ</t>
    </rPh>
    <phoneticPr fontId="32"/>
  </si>
  <si>
    <t>部局</t>
    <rPh sb="0" eb="2">
      <t>ブキョク</t>
    </rPh>
    <phoneticPr fontId="32"/>
  </si>
  <si>
    <t>備考</t>
    <rPh sb="0" eb="2">
      <t>ビコウ</t>
    </rPh>
    <phoneticPr fontId="32"/>
  </si>
  <si>
    <t>担当</t>
    <rPh sb="0" eb="2">
      <t>タントウ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</si>
</sst>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Red]\-#,##0\ "/>
    <numFmt numFmtId="178" formatCode="yyyy/m/d;@"/>
    <numFmt numFmtId="179" formatCode="yyyy\.m\.d"/>
    <numFmt numFmtId="180" formatCode="0_);[Red]\(0\)"/>
    <numFmt numFmtId="181" formatCode="yyyy&quot;年&quot;m&quot;月&quot;d&quot;日&quot;;@"/>
    <numFmt numFmtId="182" formatCode="0&quot;ヶ月&quot;"/>
    <numFmt numFmtId="183" formatCode="0&quot;倍&quot;"/>
  </numFmts>
  <fonts count="4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8.5"/>
      <name val="ＭＳ Ｐゴシック"/>
      <family val="3"/>
      <charset val="128"/>
    </font>
    <font>
      <u/>
      <sz val="16"/>
      <color theme="10"/>
      <name val="ＭＳ Ｐゴシック"/>
      <family val="3"/>
      <charset val="128"/>
      <scheme val="minor"/>
    </font>
    <font>
      <u/>
      <sz val="22"/>
      <color theme="10"/>
      <name val="ＭＳ Ｐゴシック"/>
      <family val="3"/>
      <charset val="128"/>
      <scheme val="minor"/>
    </font>
    <font>
      <sz val="11"/>
      <color theme="1"/>
      <name val="ＭＳ Ｐゴシック"/>
      <family val="3"/>
      <charset val="128"/>
      <scheme val="minor"/>
    </font>
    <font>
      <sz val="22"/>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u/>
      <sz val="9"/>
      <color theme="10"/>
      <name val="ＭＳ Ｐゴシック"/>
      <family val="3"/>
      <charset val="128"/>
      <scheme val="minor"/>
    </font>
    <font>
      <b/>
      <sz val="11"/>
      <color theme="1"/>
      <name val="ＭＳ Ｐゴシック"/>
      <family val="3"/>
      <charset val="128"/>
      <scheme val="minor"/>
    </font>
    <font>
      <b/>
      <u/>
      <sz val="10"/>
      <name val="ＭＳ Ｐゴシック"/>
      <family val="3"/>
      <charset val="128"/>
    </font>
  </fonts>
  <fills count="2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9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thick">
        <color indexed="64"/>
      </left>
      <right/>
      <top/>
      <bottom style="thick">
        <color indexed="64"/>
      </bottom>
      <diagonal/>
    </border>
    <border>
      <left/>
      <right style="thick">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dotted">
        <color auto="1"/>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
      <left style="hair">
        <color indexed="64"/>
      </left>
      <right/>
      <top style="thin">
        <color indexed="64"/>
      </top>
      <bottom/>
      <diagonal/>
    </border>
  </borders>
  <cellStyleXfs count="9">
    <xf numFmtId="0" fontId="0" fillId="0" borderId="0">
      <alignment vertical="center"/>
    </xf>
    <xf numFmtId="0" fontId="17" fillId="0" borderId="0" applyNumberFormat="0" applyFill="0" applyBorder="0" applyAlignment="0" applyProtection="0">
      <alignment vertical="center"/>
    </xf>
    <xf numFmtId="0" fontId="3" fillId="0" borderId="0">
      <alignment vertical="center"/>
    </xf>
    <xf numFmtId="0" fontId="8" fillId="0" borderId="0"/>
    <xf numFmtId="38" fontId="8" fillId="0" borderId="0" applyFont="0" applyFill="0" applyBorder="0" applyAlignment="0" applyProtection="0"/>
    <xf numFmtId="38" fontId="36"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39">
    <xf numFmtId="0" fontId="0" fillId="0" borderId="0" xfId="0">
      <alignment vertical="center"/>
    </xf>
    <xf numFmtId="0" fontId="7"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vertical="center" wrapText="1"/>
    </xf>
    <xf numFmtId="0" fontId="10" fillId="0" borderId="0" xfId="0" applyFo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18" fillId="0" borderId="0" xfId="0" applyFont="1">
      <alignment vertical="center"/>
    </xf>
    <xf numFmtId="0" fontId="0" fillId="0" borderId="3" xfId="0" applyBorder="1">
      <alignment vertical="center"/>
    </xf>
    <xf numFmtId="0" fontId="5" fillId="6" borderId="22" xfId="0" applyFont="1" applyFill="1" applyBorder="1" applyAlignment="1" applyProtection="1">
      <alignment horizontal="left" vertical="center" shrinkToFit="1"/>
      <protection locked="0"/>
    </xf>
    <xf numFmtId="0" fontId="16" fillId="2" borderId="0" xfId="0" applyFont="1" applyFill="1" applyAlignment="1" applyProtection="1">
      <alignment vertical="center" wrapText="1"/>
      <protection locked="0"/>
    </xf>
    <xf numFmtId="0" fontId="8" fillId="0" borderId="23" xfId="0" applyFont="1" applyBorder="1" applyAlignment="1" applyProtection="1">
      <alignment vertical="center" shrinkToFit="1"/>
      <protection locked="0"/>
    </xf>
    <xf numFmtId="0" fontId="5" fillId="0" borderId="14" xfId="0" applyFont="1" applyBorder="1" applyAlignment="1" applyProtection="1">
      <alignment vertical="center" wrapText="1" shrinkToFit="1"/>
      <protection locked="0"/>
    </xf>
    <xf numFmtId="0" fontId="5" fillId="0" borderId="23"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7" borderId="3" xfId="0" applyFont="1" applyFill="1" applyBorder="1" applyAlignment="1">
      <alignment vertical="center" shrinkToFit="1"/>
    </xf>
    <xf numFmtId="0" fontId="5" fillId="0" borderId="13" xfId="0" applyFont="1" applyBorder="1" applyAlignment="1" applyProtection="1">
      <alignment vertical="center" wrapText="1" shrinkToFit="1"/>
      <protection locked="0"/>
    </xf>
    <xf numFmtId="0" fontId="5" fillId="0" borderId="26" xfId="0" applyFont="1" applyBorder="1" applyAlignment="1" applyProtection="1">
      <alignment vertical="center" wrapText="1" shrinkToFit="1"/>
      <protection locked="0"/>
    </xf>
    <xf numFmtId="0" fontId="8" fillId="0" borderId="14" xfId="0" applyFont="1" applyBorder="1" applyAlignment="1" applyProtection="1">
      <alignment vertical="center" shrinkToFit="1"/>
      <protection locked="0"/>
    </xf>
    <xf numFmtId="0" fontId="5" fillId="0" borderId="27" xfId="0" applyFont="1" applyBorder="1" applyAlignment="1" applyProtection="1">
      <alignment vertical="center" wrapText="1" shrinkToFit="1"/>
      <protection locked="0"/>
    </xf>
    <xf numFmtId="0" fontId="19" fillId="0" borderId="0" xfId="0" applyFont="1">
      <alignment vertical="center"/>
    </xf>
    <xf numFmtId="0" fontId="5" fillId="6" borderId="67" xfId="0" applyFont="1" applyFill="1" applyBorder="1" applyAlignment="1" applyProtection="1">
      <alignment horizontal="left" vertical="center" shrinkToFit="1"/>
      <protection locked="0"/>
    </xf>
    <xf numFmtId="0" fontId="3" fillId="8" borderId="96" xfId="2" applyFill="1" applyBorder="1" applyAlignment="1">
      <alignment horizontal="center" vertical="center" wrapText="1"/>
    </xf>
    <xf numFmtId="0" fontId="0" fillId="8" borderId="100" xfId="3" applyFont="1" applyFill="1" applyBorder="1" applyAlignment="1">
      <alignment horizontal="center" vertical="center" wrapText="1"/>
    </xf>
    <xf numFmtId="0" fontId="3" fillId="8" borderId="5" xfId="2" applyFill="1" applyBorder="1" applyAlignment="1">
      <alignment vertical="top" wrapText="1"/>
    </xf>
    <xf numFmtId="0" fontId="3" fillId="8" borderId="7" xfId="2" applyFill="1" applyBorder="1" applyAlignment="1">
      <alignment vertical="top" wrapText="1"/>
    </xf>
    <xf numFmtId="0" fontId="3" fillId="8" borderId="99" xfId="2" applyFill="1" applyBorder="1" applyAlignment="1">
      <alignment vertical="top" wrapText="1"/>
    </xf>
    <xf numFmtId="0" fontId="3" fillId="8" borderId="4" xfId="2" applyFill="1" applyBorder="1" applyAlignment="1">
      <alignment vertical="top" wrapText="1"/>
    </xf>
    <xf numFmtId="0" fontId="3" fillId="8" borderId="0" xfId="2" applyFill="1" applyAlignment="1">
      <alignment vertical="top" wrapText="1"/>
    </xf>
    <xf numFmtId="0" fontId="3" fillId="8" borderId="97" xfId="2" applyFill="1" applyBorder="1" applyAlignment="1">
      <alignment vertical="top" wrapText="1"/>
    </xf>
    <xf numFmtId="0" fontId="3" fillId="8" borderId="3" xfId="2" applyFill="1" applyBorder="1" applyAlignment="1">
      <alignment vertical="top" wrapText="1"/>
    </xf>
    <xf numFmtId="0" fontId="3" fillId="9" borderId="3" xfId="2" applyFill="1" applyBorder="1" applyAlignment="1">
      <alignment vertical="top" wrapText="1"/>
    </xf>
    <xf numFmtId="0" fontId="14" fillId="7" borderId="79" xfId="0" applyFont="1" applyFill="1" applyBorder="1" applyAlignment="1">
      <alignment horizontal="center" vertical="center" wrapText="1" shrinkToFit="1"/>
    </xf>
    <xf numFmtId="0" fontId="14" fillId="7" borderId="1" xfId="0" applyFont="1" applyFill="1" applyBorder="1" applyAlignment="1">
      <alignment horizontal="center" vertical="center" wrapText="1" shrinkToFit="1"/>
    </xf>
    <xf numFmtId="0" fontId="14" fillId="7" borderId="72" xfId="0" applyFont="1" applyFill="1" applyBorder="1" applyAlignment="1">
      <alignment horizontal="center" vertical="center" wrapText="1" shrinkToFit="1"/>
    </xf>
    <xf numFmtId="20" fontId="5" fillId="0" borderId="0" xfId="0" applyNumberFormat="1" applyFont="1" applyAlignment="1">
      <alignment vertical="center" wrapText="1"/>
    </xf>
    <xf numFmtId="0" fontId="23" fillId="0" borderId="0" xfId="0" applyFont="1">
      <alignment vertical="center"/>
    </xf>
    <xf numFmtId="0" fontId="24" fillId="0" borderId="0" xfId="1" applyFont="1" applyAlignment="1">
      <alignment vertical="center"/>
    </xf>
    <xf numFmtId="0" fontId="5" fillId="7" borderId="35" xfId="0" applyFont="1" applyFill="1" applyBorder="1" applyAlignment="1">
      <alignment vertical="center" wrapText="1"/>
    </xf>
    <xf numFmtId="0" fontId="5" fillId="7" borderId="0" xfId="0" applyFont="1" applyFill="1" applyAlignment="1">
      <alignment vertical="center" wrapText="1"/>
    </xf>
    <xf numFmtId="0" fontId="5" fillId="7" borderId="8" xfId="0" applyFont="1" applyFill="1" applyBorder="1" applyAlignment="1">
      <alignment vertical="center" wrapText="1"/>
    </xf>
    <xf numFmtId="0" fontId="5" fillId="6" borderId="116" xfId="0" applyFont="1" applyFill="1" applyBorder="1" applyAlignment="1" applyProtection="1">
      <alignment vertical="center" wrapText="1"/>
      <protection locked="0"/>
    </xf>
    <xf numFmtId="0" fontId="5" fillId="6" borderId="117" xfId="0" applyFont="1" applyFill="1" applyBorder="1" applyAlignment="1" applyProtection="1">
      <alignment vertical="center" wrapText="1"/>
      <protection locked="0"/>
    </xf>
    <xf numFmtId="0" fontId="5" fillId="7" borderId="64" xfId="0" applyFont="1" applyFill="1" applyBorder="1" applyAlignment="1">
      <alignment vertical="center" wrapText="1"/>
    </xf>
    <xf numFmtId="0" fontId="5" fillId="7" borderId="65" xfId="0" applyFont="1" applyFill="1" applyBorder="1" applyAlignment="1">
      <alignment vertical="center" wrapText="1"/>
    </xf>
    <xf numFmtId="0" fontId="5" fillId="7" borderId="66" xfId="0" applyFont="1" applyFill="1" applyBorder="1" applyAlignment="1">
      <alignment vertical="center" wrapText="1"/>
    </xf>
    <xf numFmtId="0" fontId="5" fillId="0" borderId="4" xfId="0" applyFont="1" applyBorder="1" applyAlignment="1">
      <alignment vertical="center" wrapText="1"/>
    </xf>
    <xf numFmtId="0" fontId="5" fillId="0" borderId="8" xfId="0" applyFont="1" applyBorder="1" applyAlignment="1">
      <alignment vertical="center" wrapText="1"/>
    </xf>
    <xf numFmtId="0" fontId="5" fillId="0" borderId="37" xfId="0" applyFont="1" applyBorder="1" applyAlignment="1">
      <alignment vertical="center" wrapText="1"/>
    </xf>
    <xf numFmtId="177" fontId="5" fillId="0" borderId="8" xfId="0" applyNumberFormat="1" applyFont="1" applyBorder="1" applyAlignment="1">
      <alignment vertical="center" shrinkToFit="1"/>
    </xf>
    <xf numFmtId="177" fontId="5" fillId="0" borderId="0" xfId="0" applyNumberFormat="1" applyFont="1" applyAlignment="1">
      <alignment vertical="center" shrinkToFit="1"/>
    </xf>
    <xf numFmtId="177" fontId="5" fillId="0" borderId="12" xfId="0" applyNumberFormat="1" applyFont="1" applyBorder="1" applyAlignment="1">
      <alignment vertical="center" shrinkToFit="1"/>
    </xf>
    <xf numFmtId="177" fontId="5" fillId="0" borderId="6" xfId="0" applyNumberFormat="1" applyFont="1" applyBorder="1" applyAlignment="1">
      <alignment vertical="center" shrinkToFit="1"/>
    </xf>
    <xf numFmtId="0" fontId="5" fillId="0" borderId="0" xfId="0" applyFont="1" applyAlignment="1">
      <alignment horizontal="left" vertical="center" wrapText="1"/>
    </xf>
    <xf numFmtId="0" fontId="5" fillId="0" borderId="37" xfId="0" applyFont="1" applyBorder="1" applyAlignment="1">
      <alignment horizontal="left" vertical="center" wrapText="1"/>
    </xf>
    <xf numFmtId="177" fontId="5" fillId="0" borderId="20" xfId="0" applyNumberFormat="1" applyFont="1" applyBorder="1" applyAlignment="1">
      <alignment vertical="center" shrinkToFit="1"/>
    </xf>
    <xf numFmtId="177" fontId="5" fillId="0" borderId="19" xfId="0" applyNumberFormat="1" applyFont="1" applyBorder="1" applyAlignment="1">
      <alignment vertical="center" shrinkToFit="1"/>
    </xf>
    <xf numFmtId="176" fontId="5" fillId="0" borderId="43" xfId="0" applyNumberFormat="1" applyFont="1" applyBorder="1" applyAlignment="1">
      <alignment horizontal="left" vertical="center" wrapText="1"/>
    </xf>
    <xf numFmtId="0" fontId="5" fillId="0" borderId="21" xfId="0" applyFont="1" applyBorder="1" applyAlignment="1" applyProtection="1">
      <alignment vertical="center" wrapText="1" shrinkToFit="1"/>
      <protection locked="0"/>
    </xf>
    <xf numFmtId="0" fontId="0" fillId="10" borderId="0" xfId="0" applyFill="1">
      <alignment vertical="center"/>
    </xf>
    <xf numFmtId="0" fontId="0" fillId="6" borderId="0" xfId="0" applyFill="1">
      <alignment vertical="center"/>
    </xf>
    <xf numFmtId="0" fontId="14" fillId="11" borderId="3" xfId="0" applyFont="1" applyFill="1" applyBorder="1" applyAlignment="1">
      <alignment horizontal="center" vertical="center" wrapText="1"/>
    </xf>
    <xf numFmtId="14" fontId="14" fillId="12" borderId="3" xfId="0" applyNumberFormat="1" applyFont="1" applyFill="1" applyBorder="1" applyAlignment="1">
      <alignment horizontal="center" vertical="center" wrapText="1"/>
    </xf>
    <xf numFmtId="179" fontId="14" fillId="12" borderId="3" xfId="0" applyNumberFormat="1" applyFont="1" applyFill="1" applyBorder="1" applyAlignment="1">
      <alignment horizontal="center" vertical="center" wrapText="1"/>
    </xf>
    <xf numFmtId="0" fontId="28" fillId="11" borderId="3" xfId="0" applyFont="1" applyFill="1" applyBorder="1" applyAlignment="1">
      <alignment horizontal="center" wrapText="1" shrinkToFit="1"/>
    </xf>
    <xf numFmtId="0" fontId="14" fillId="13" borderId="3" xfId="0" applyFont="1" applyFill="1" applyBorder="1" applyAlignment="1">
      <alignment horizontal="center" vertical="center" wrapText="1"/>
    </xf>
    <xf numFmtId="38" fontId="14" fillId="11" borderId="3" xfId="4" applyFont="1" applyFill="1" applyBorder="1" applyAlignment="1">
      <alignment horizontal="center" vertical="center" wrapText="1"/>
    </xf>
    <xf numFmtId="38" fontId="14" fillId="14" borderId="3" xfId="4" applyFont="1" applyFill="1" applyBorder="1" applyAlignment="1">
      <alignment horizontal="center" vertical="center" wrapText="1"/>
    </xf>
    <xf numFmtId="14" fontId="14" fillId="13" borderId="3" xfId="0" applyNumberFormat="1" applyFont="1" applyFill="1" applyBorder="1" applyAlignment="1">
      <alignment horizontal="center" vertical="center" wrapText="1"/>
    </xf>
    <xf numFmtId="179" fontId="14" fillId="13" borderId="3" xfId="0" applyNumberFormat="1" applyFont="1" applyFill="1" applyBorder="1" applyAlignment="1">
      <alignment horizontal="center" vertical="center" wrapText="1"/>
    </xf>
    <xf numFmtId="180" fontId="14" fillId="15" borderId="3" xfId="0" applyNumberFormat="1" applyFont="1" applyFill="1" applyBorder="1" applyAlignment="1">
      <alignment horizontal="center" vertical="top" wrapText="1"/>
    </xf>
    <xf numFmtId="0" fontId="14" fillId="0" borderId="3" xfId="0" applyFont="1" applyBorder="1" applyAlignment="1">
      <alignment horizontal="center" vertical="center" wrapText="1"/>
    </xf>
    <xf numFmtId="0" fontId="28" fillId="11" borderId="3" xfId="0" applyFont="1" applyFill="1" applyBorder="1" applyAlignment="1">
      <alignment horizontal="center" wrapText="1"/>
    </xf>
    <xf numFmtId="38" fontId="14" fillId="8" borderId="3" xfId="4" applyFont="1" applyFill="1" applyBorder="1" applyAlignment="1">
      <alignment horizontal="center" vertical="center" wrapText="1"/>
    </xf>
    <xf numFmtId="14" fontId="14" fillId="8" borderId="3" xfId="0" applyNumberFormat="1" applyFont="1" applyFill="1" applyBorder="1" applyAlignment="1">
      <alignment horizontal="center" vertical="center" wrapText="1"/>
    </xf>
    <xf numFmtId="179" fontId="14" fillId="8" borderId="3" xfId="0" applyNumberFormat="1" applyFont="1" applyFill="1" applyBorder="1" applyAlignment="1">
      <alignment horizontal="center" vertical="center" wrapText="1"/>
    </xf>
    <xf numFmtId="0" fontId="26" fillId="0" borderId="3"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xf>
    <xf numFmtId="14" fontId="0" fillId="0" borderId="0" xfId="0" applyNumberFormat="1">
      <alignment vertical="center"/>
    </xf>
    <xf numFmtId="0" fontId="0" fillId="16" borderId="0" xfId="0" applyFill="1">
      <alignment vertical="center"/>
    </xf>
    <xf numFmtId="0" fontId="0" fillId="2" borderId="0" xfId="0" applyFill="1">
      <alignment vertical="center"/>
    </xf>
    <xf numFmtId="0" fontId="14" fillId="17" borderId="3" xfId="0" applyFont="1" applyFill="1" applyBorder="1" applyAlignment="1">
      <alignment horizontal="center" vertical="top" wrapText="1"/>
    </xf>
    <xf numFmtId="0" fontId="29" fillId="2" borderId="3" xfId="0" applyFont="1" applyFill="1" applyBorder="1" applyAlignment="1">
      <alignment wrapText="1"/>
    </xf>
    <xf numFmtId="49" fontId="29"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8" fillId="10" borderId="3" xfId="0" applyFont="1" applyFill="1" applyBorder="1" applyAlignment="1">
      <alignment wrapText="1"/>
    </xf>
    <xf numFmtId="0" fontId="11" fillId="10" borderId="3" xfId="0" applyFont="1" applyFill="1" applyBorder="1" applyAlignment="1"/>
    <xf numFmtId="180" fontId="11"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5" fillId="6" borderId="131" xfId="0" applyFont="1" applyFill="1" applyBorder="1" applyAlignment="1" applyProtection="1">
      <alignment vertical="center" wrapText="1"/>
      <protection locked="0"/>
    </xf>
    <xf numFmtId="0" fontId="31" fillId="0" borderId="136" xfId="0" applyFont="1" applyBorder="1" applyAlignment="1">
      <alignment horizontal="center" vertical="center"/>
    </xf>
    <xf numFmtId="56" fontId="31" fillId="0" borderId="137" xfId="0" applyNumberFormat="1" applyFont="1" applyBorder="1" applyAlignment="1">
      <alignment horizontal="center" vertical="center" shrinkToFit="1"/>
    </xf>
    <xf numFmtId="0" fontId="31" fillId="0" borderId="138" xfId="0" applyFont="1" applyBorder="1" applyAlignment="1">
      <alignment horizontal="center" vertical="center" shrinkToFit="1"/>
    </xf>
    <xf numFmtId="0" fontId="31" fillId="0" borderId="138" xfId="0" applyFont="1" applyBorder="1" applyAlignment="1">
      <alignment horizontal="left" vertical="center"/>
    </xf>
    <xf numFmtId="0" fontId="31" fillId="0" borderId="139" xfId="0" applyFont="1" applyBorder="1" applyAlignment="1">
      <alignment horizontal="center" vertical="center"/>
    </xf>
    <xf numFmtId="181" fontId="0" fillId="0" borderId="0" xfId="0" applyNumberFormat="1">
      <alignment vertical="center"/>
    </xf>
    <xf numFmtId="0" fontId="5" fillId="6" borderId="119" xfId="0" applyFont="1" applyFill="1" applyBorder="1" applyAlignment="1" applyProtection="1">
      <alignment vertical="center" wrapText="1"/>
      <protection locked="0"/>
    </xf>
    <xf numFmtId="0" fontId="0" fillId="18" borderId="0" xfId="0" applyFill="1">
      <alignment vertical="center"/>
    </xf>
    <xf numFmtId="0" fontId="27" fillId="0" borderId="0" xfId="1" applyFont="1">
      <alignment vertical="center"/>
    </xf>
    <xf numFmtId="0" fontId="14" fillId="15" borderId="3" xfId="0" applyFont="1" applyFill="1" applyBorder="1" applyAlignment="1">
      <alignment horizontal="center" vertical="center"/>
    </xf>
    <xf numFmtId="0" fontId="14" fillId="0" borderId="3" xfId="0" applyFont="1" applyBorder="1" applyAlignment="1">
      <alignment horizontal="center"/>
    </xf>
    <xf numFmtId="0" fontId="14" fillId="0" borderId="3" xfId="0" applyFont="1" applyBorder="1" applyAlignment="1">
      <alignment horizontal="center" wrapText="1"/>
    </xf>
    <xf numFmtId="0" fontId="2" fillId="0" borderId="0" xfId="6">
      <alignment vertical="center"/>
    </xf>
    <xf numFmtId="0" fontId="37" fillId="0" borderId="0" xfId="6" applyFont="1" applyAlignment="1">
      <alignment horizontal="left" vertical="center"/>
    </xf>
    <xf numFmtId="0" fontId="2" fillId="0" borderId="2" xfId="6" applyBorder="1">
      <alignment vertical="center"/>
    </xf>
    <xf numFmtId="0" fontId="2" fillId="5" borderId="150" xfId="6" applyFill="1" applyBorder="1" applyAlignment="1">
      <alignment horizontal="center" vertical="center"/>
    </xf>
    <xf numFmtId="0" fontId="2" fillId="5" borderId="150" xfId="6" applyFill="1" applyBorder="1" applyAlignment="1">
      <alignment horizontal="center" vertical="center" wrapText="1"/>
    </xf>
    <xf numFmtId="0" fontId="2" fillId="19" borderId="150" xfId="6" applyFill="1" applyBorder="1" applyAlignment="1">
      <alignment horizontal="center" vertical="center" wrapText="1"/>
    </xf>
    <xf numFmtId="0" fontId="2" fillId="0" borderId="152" xfId="6" applyBorder="1" applyAlignment="1">
      <alignment horizontal="center" vertical="center"/>
    </xf>
    <xf numFmtId="0" fontId="2" fillId="5" borderId="153" xfId="6" applyFill="1" applyBorder="1" applyAlignment="1" applyProtection="1">
      <alignment horizontal="center" vertical="center"/>
      <protection locked="0"/>
    </xf>
    <xf numFmtId="0" fontId="2" fillId="5" borderId="154" xfId="6" applyFill="1" applyBorder="1" applyAlignment="1" applyProtection="1">
      <alignment horizontal="center" vertical="center"/>
      <protection locked="0"/>
    </xf>
    <xf numFmtId="9" fontId="2" fillId="5" borderId="154" xfId="6" applyNumberFormat="1" applyFill="1" applyBorder="1" applyProtection="1">
      <alignment vertical="center"/>
      <protection locked="0"/>
    </xf>
    <xf numFmtId="38" fontId="0" fillId="19" borderId="154" xfId="7" applyFont="1" applyFill="1" applyBorder="1" applyAlignment="1">
      <alignment horizontal="right" vertical="center"/>
    </xf>
    <xf numFmtId="0" fontId="2" fillId="0" borderId="156" xfId="6" applyBorder="1">
      <alignment vertical="center"/>
    </xf>
    <xf numFmtId="0" fontId="2" fillId="5" borderId="157" xfId="6" applyFill="1" applyBorder="1" applyAlignment="1" applyProtection="1">
      <alignment horizontal="center" vertical="center"/>
      <protection locked="0"/>
    </xf>
    <xf numFmtId="0" fontId="2" fillId="5" borderId="158" xfId="6" applyFill="1" applyBorder="1" applyAlignment="1" applyProtection="1">
      <alignment horizontal="center" vertical="center"/>
      <protection locked="0"/>
    </xf>
    <xf numFmtId="9" fontId="2" fillId="5" borderId="158" xfId="6" applyNumberFormat="1" applyFill="1" applyBorder="1" applyProtection="1">
      <alignment vertical="center"/>
      <protection locked="0"/>
    </xf>
    <xf numFmtId="38" fontId="0" fillId="19" borderId="159" xfId="5" applyFont="1" applyFill="1" applyBorder="1" applyAlignment="1">
      <alignment horizontal="right" vertical="center"/>
    </xf>
    <xf numFmtId="0" fontId="2" fillId="0" borderId="162" xfId="6" applyBorder="1">
      <alignment vertical="center"/>
    </xf>
    <xf numFmtId="38" fontId="0" fillId="19" borderId="160" xfId="5" applyFont="1" applyFill="1" applyBorder="1" applyAlignment="1">
      <alignment horizontal="right" vertical="center"/>
    </xf>
    <xf numFmtId="0" fontId="2" fillId="0" borderId="163" xfId="6" applyBorder="1">
      <alignment vertical="center"/>
    </xf>
    <xf numFmtId="38" fontId="0" fillId="19" borderId="164" xfId="5" applyFont="1" applyFill="1" applyBorder="1" applyAlignment="1">
      <alignment horizontal="right" vertical="center"/>
    </xf>
    <xf numFmtId="0" fontId="2" fillId="0" borderId="19" xfId="6" applyBorder="1">
      <alignment vertical="center"/>
    </xf>
    <xf numFmtId="0" fontId="2" fillId="5" borderId="0" xfId="6" applyFill="1">
      <alignment vertical="center"/>
    </xf>
    <xf numFmtId="0" fontId="2" fillId="7" borderId="0" xfId="6" applyFill="1">
      <alignment vertical="center"/>
    </xf>
    <xf numFmtId="0" fontId="2" fillId="0" borderId="166" xfId="6" applyBorder="1">
      <alignment vertical="center"/>
    </xf>
    <xf numFmtId="0" fontId="2" fillId="0" borderId="160" xfId="6" applyBorder="1" applyAlignment="1">
      <alignment horizontal="center" vertical="center"/>
    </xf>
    <xf numFmtId="0" fontId="2" fillId="0" borderId="169" xfId="6" applyBorder="1" applyAlignment="1">
      <alignment horizontal="center" vertical="center"/>
    </xf>
    <xf numFmtId="38" fontId="0" fillId="0" borderId="171" xfId="7" applyFont="1" applyBorder="1" applyAlignment="1">
      <alignment horizontal="right" vertical="center"/>
    </xf>
    <xf numFmtId="38" fontId="0" fillId="0" borderId="172" xfId="7" applyFont="1" applyBorder="1" applyAlignment="1">
      <alignment horizontal="right" vertical="center"/>
    </xf>
    <xf numFmtId="9" fontId="0" fillId="0" borderId="173" xfId="8" applyFont="1" applyBorder="1">
      <alignment vertical="center"/>
    </xf>
    <xf numFmtId="38" fontId="0" fillId="0" borderId="158" xfId="7" applyFont="1" applyBorder="1" applyAlignment="1">
      <alignment horizontal="right" vertical="center"/>
    </xf>
    <xf numFmtId="38" fontId="0" fillId="0" borderId="161" xfId="7" applyFont="1" applyBorder="1" applyAlignment="1">
      <alignment horizontal="right" vertical="center"/>
    </xf>
    <xf numFmtId="9" fontId="0" fillId="0" borderId="168" xfId="8" applyFont="1" applyBorder="1">
      <alignment vertical="center"/>
    </xf>
    <xf numFmtId="38" fontId="0" fillId="0" borderId="160" xfId="7" applyFont="1" applyBorder="1" applyAlignment="1">
      <alignment horizontal="right" vertical="center"/>
    </xf>
    <xf numFmtId="38" fontId="0" fillId="0" borderId="169" xfId="7" applyFont="1" applyBorder="1" applyAlignment="1">
      <alignment horizontal="right" vertical="center"/>
    </xf>
    <xf numFmtId="9" fontId="2" fillId="0" borderId="168" xfId="6" applyNumberFormat="1" applyBorder="1">
      <alignment vertical="center"/>
    </xf>
    <xf numFmtId="9" fontId="2" fillId="0" borderId="170" xfId="6" applyNumberFormat="1" applyBorder="1">
      <alignment vertical="center"/>
    </xf>
    <xf numFmtId="0" fontId="40" fillId="5" borderId="151" xfId="6" applyFont="1" applyFill="1" applyBorder="1" applyAlignment="1">
      <alignment horizontal="center" vertical="center" wrapText="1"/>
    </xf>
    <xf numFmtId="182" fontId="2" fillId="5" borderId="155" xfId="6" applyNumberFormat="1" applyFill="1" applyBorder="1" applyAlignment="1" applyProtection="1">
      <alignment horizontal="center" vertical="center" wrapText="1"/>
      <protection locked="0"/>
    </xf>
    <xf numFmtId="0" fontId="2" fillId="7" borderId="20" xfId="6" applyFill="1" applyBorder="1" applyAlignment="1">
      <alignment horizontal="center" vertical="center" wrapText="1"/>
    </xf>
    <xf numFmtId="38" fontId="0" fillId="7" borderId="175" xfId="7" applyFont="1" applyFill="1" applyBorder="1" applyAlignment="1">
      <alignment horizontal="right" vertical="center"/>
    </xf>
    <xf numFmtId="38" fontId="0" fillId="7" borderId="176" xfId="5" applyFont="1" applyFill="1" applyBorder="1" applyAlignment="1" applyProtection="1">
      <alignment horizontal="right" vertical="center"/>
    </xf>
    <xf numFmtId="0" fontId="40" fillId="18" borderId="177" xfId="6" applyFont="1" applyFill="1" applyBorder="1" applyAlignment="1">
      <alignment horizontal="center" vertical="center" wrapText="1"/>
    </xf>
    <xf numFmtId="0" fontId="40" fillId="18" borderId="178" xfId="6" applyFont="1" applyFill="1" applyBorder="1" applyAlignment="1">
      <alignment horizontal="center" vertical="center" wrapText="1"/>
    </xf>
    <xf numFmtId="38" fontId="2" fillId="0" borderId="175" xfId="6" applyNumberFormat="1" applyBorder="1">
      <alignment vertical="center"/>
    </xf>
    <xf numFmtId="38" fontId="2" fillId="18" borderId="184" xfId="6" applyNumberFormat="1" applyFill="1" applyBorder="1">
      <alignment vertical="center"/>
    </xf>
    <xf numFmtId="0" fontId="2" fillId="18" borderId="185" xfId="6" applyFill="1" applyBorder="1">
      <alignment vertical="center"/>
    </xf>
    <xf numFmtId="0" fontId="2" fillId="18" borderId="0" xfId="6" applyFill="1">
      <alignment vertical="center"/>
    </xf>
    <xf numFmtId="0" fontId="40" fillId="5" borderId="0" xfId="6" applyFont="1" applyFill="1" applyAlignment="1">
      <alignment horizontal="center" vertical="center" wrapText="1"/>
    </xf>
    <xf numFmtId="183" fontId="2" fillId="5" borderId="155" xfId="6" applyNumberFormat="1" applyFill="1" applyBorder="1" applyAlignment="1" applyProtection="1">
      <alignment horizontal="center" vertical="center" wrapText="1"/>
      <protection locked="0"/>
    </xf>
    <xf numFmtId="0" fontId="40" fillId="10" borderId="190" xfId="6" applyFont="1" applyFill="1" applyBorder="1" applyAlignment="1">
      <alignment horizontal="center" vertical="center" wrapText="1"/>
    </xf>
    <xf numFmtId="0" fontId="2" fillId="10" borderId="0" xfId="6" applyFill="1" applyAlignment="1" applyProtection="1">
      <alignment horizontal="center" vertical="center" wrapText="1"/>
      <protection locked="0"/>
    </xf>
    <xf numFmtId="0" fontId="2" fillId="10" borderId="0" xfId="6" applyFill="1">
      <alignment vertical="center"/>
    </xf>
    <xf numFmtId="0" fontId="5" fillId="0" borderId="0" xfId="0" applyFont="1" applyAlignment="1" applyProtection="1">
      <alignment vertical="center" wrapText="1"/>
      <protection locked="0"/>
    </xf>
    <xf numFmtId="0" fontId="1" fillId="5" borderId="149" xfId="6" applyFont="1" applyFill="1" applyBorder="1" applyAlignment="1">
      <alignment horizontal="center" vertical="center" wrapText="1"/>
    </xf>
    <xf numFmtId="0" fontId="1" fillId="10" borderId="0" xfId="6" applyFont="1" applyFill="1">
      <alignment vertical="center"/>
    </xf>
    <xf numFmtId="38" fontId="1" fillId="18" borderId="179" xfId="5" applyFont="1" applyFill="1" applyBorder="1" applyAlignment="1" applyProtection="1">
      <alignment horizontal="right" vertical="center"/>
      <protection locked="0"/>
    </xf>
    <xf numFmtId="38" fontId="1" fillId="18" borderId="180" xfId="5" applyFont="1" applyFill="1" applyBorder="1" applyAlignment="1" applyProtection="1">
      <alignment horizontal="right" vertical="center"/>
      <protection locked="0"/>
    </xf>
    <xf numFmtId="182" fontId="1" fillId="5" borderId="174" xfId="5" applyNumberFormat="1" applyFont="1" applyFill="1" applyBorder="1" applyAlignment="1" applyProtection="1">
      <alignment horizontal="center" vertical="center"/>
      <protection locked="0"/>
    </xf>
    <xf numFmtId="183" fontId="1" fillId="5" borderId="186" xfId="5" applyNumberFormat="1" applyFont="1" applyFill="1" applyBorder="1" applyAlignment="1" applyProtection="1">
      <alignment horizontal="center" vertical="center"/>
      <protection locked="0"/>
    </xf>
    <xf numFmtId="38" fontId="1" fillId="18" borderId="181" xfId="5" applyFont="1" applyFill="1" applyBorder="1" applyAlignment="1" applyProtection="1">
      <alignment horizontal="right" vertical="center"/>
    </xf>
    <xf numFmtId="38" fontId="1" fillId="18" borderId="182" xfId="5" applyFont="1" applyFill="1" applyBorder="1" applyAlignment="1" applyProtection="1">
      <alignment horizontal="right" vertical="center"/>
    </xf>
    <xf numFmtId="0" fontId="1" fillId="10" borderId="0" xfId="5" applyNumberFormat="1" applyFont="1" applyFill="1" applyBorder="1" applyAlignment="1" applyProtection="1">
      <alignment horizontal="center" vertical="center"/>
      <protection locked="0"/>
    </xf>
    <xf numFmtId="183" fontId="1" fillId="5" borderId="187" xfId="5" applyNumberFormat="1" applyFont="1" applyFill="1" applyBorder="1" applyAlignment="1" applyProtection="1">
      <alignment horizontal="center" vertical="center"/>
      <protection locked="0"/>
    </xf>
    <xf numFmtId="183" fontId="1" fillId="5" borderId="188" xfId="5" applyNumberFormat="1" applyFont="1" applyFill="1" applyBorder="1" applyAlignment="1" applyProtection="1">
      <alignment horizontal="center" vertical="center"/>
      <protection locked="0"/>
    </xf>
    <xf numFmtId="183" fontId="1" fillId="5" borderId="189" xfId="5" applyNumberFormat="1" applyFont="1" applyFill="1" applyBorder="1" applyAlignment="1" applyProtection="1">
      <alignment horizontal="center" vertical="center"/>
      <protection locked="0"/>
    </xf>
    <xf numFmtId="38" fontId="1" fillId="18" borderId="183" xfId="5" applyFont="1" applyFill="1" applyBorder="1" applyAlignment="1" applyProtection="1">
      <alignment horizontal="right" vertical="center"/>
    </xf>
    <xf numFmtId="0" fontId="1" fillId="0" borderId="0" xfId="6" applyFont="1">
      <alignment vertical="center"/>
    </xf>
    <xf numFmtId="0" fontId="5" fillId="6" borderId="0" xfId="0" applyFont="1" applyFill="1" applyAlignment="1" applyProtection="1">
      <alignment horizontal="center" vertical="center" wrapText="1"/>
      <protection locked="0"/>
    </xf>
    <xf numFmtId="0" fontId="5" fillId="0" borderId="0" xfId="0" applyFont="1" applyAlignment="1">
      <alignment horizontal="center" vertical="center" wrapText="1"/>
    </xf>
    <xf numFmtId="0" fontId="5" fillId="0" borderId="3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7" borderId="56" xfId="0" applyFont="1" applyFill="1" applyBorder="1" applyAlignment="1">
      <alignment horizontal="left" vertical="center" wrapText="1"/>
    </xf>
    <xf numFmtId="0" fontId="5" fillId="7" borderId="57" xfId="0" applyFont="1" applyFill="1" applyBorder="1" applyAlignment="1">
      <alignment horizontal="left" vertical="center" wrapText="1"/>
    </xf>
    <xf numFmtId="0" fontId="5" fillId="7" borderId="62" xfId="0" applyFont="1" applyFill="1" applyBorder="1" applyAlignment="1">
      <alignment horizontal="left" vertical="center" wrapText="1"/>
    </xf>
    <xf numFmtId="0" fontId="5" fillId="7" borderId="35"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8" xfId="0" applyFont="1" applyFill="1" applyBorder="1" applyAlignment="1">
      <alignment horizontal="lef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177" fontId="5" fillId="0" borderId="43" xfId="0" applyNumberFormat="1" applyFont="1" applyBorder="1" applyAlignment="1">
      <alignment vertical="center" shrinkToFit="1"/>
    </xf>
    <xf numFmtId="0" fontId="5" fillId="0" borderId="43" xfId="0" applyFont="1" applyBorder="1" applyAlignment="1">
      <alignment vertical="center" wrapText="1"/>
    </xf>
    <xf numFmtId="0" fontId="5" fillId="0" borderId="44" xfId="0" applyFont="1" applyBorder="1" applyAlignment="1">
      <alignment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177" fontId="5" fillId="5" borderId="3" xfId="0" applyNumberFormat="1" applyFont="1" applyFill="1" applyBorder="1" applyAlignment="1" applyProtection="1">
      <alignment horizontal="right" vertical="center" shrinkToFit="1"/>
      <protection locked="0"/>
    </xf>
    <xf numFmtId="177" fontId="5" fillId="5" borderId="22" xfId="0" applyNumberFormat="1" applyFont="1" applyFill="1" applyBorder="1" applyAlignment="1" applyProtection="1">
      <alignment horizontal="right" vertical="center" shrinkToFit="1"/>
      <protection locked="0"/>
    </xf>
    <xf numFmtId="177" fontId="5" fillId="0" borderId="6" xfId="0" applyNumberFormat="1" applyFont="1" applyBorder="1" applyAlignment="1">
      <alignment horizontal="right" vertical="center" shrinkToFit="1"/>
    </xf>
    <xf numFmtId="177" fontId="5" fillId="0" borderId="2" xfId="0" applyNumberFormat="1" applyFont="1" applyBorder="1" applyAlignment="1">
      <alignment horizontal="right" vertical="center" shrinkToFit="1"/>
    </xf>
    <xf numFmtId="177" fontId="5" fillId="0" borderId="11" xfId="0" applyNumberFormat="1" applyFont="1" applyBorder="1" applyAlignment="1">
      <alignment horizontal="right" vertical="center" shrinkToFit="1"/>
    </xf>
    <xf numFmtId="177" fontId="5" fillId="6" borderId="3" xfId="0" applyNumberFormat="1" applyFont="1" applyFill="1" applyBorder="1" applyAlignment="1" applyProtection="1">
      <alignment horizontal="right" vertical="center" shrinkToFit="1"/>
      <protection locked="0"/>
    </xf>
    <xf numFmtId="177" fontId="5" fillId="6" borderId="22" xfId="0" applyNumberFormat="1" applyFont="1" applyFill="1" applyBorder="1" applyAlignment="1" applyProtection="1">
      <alignment horizontal="right" vertical="center" shrinkToFit="1"/>
      <protection locked="0"/>
    </xf>
    <xf numFmtId="0" fontId="5" fillId="7" borderId="110" xfId="0" applyFont="1" applyFill="1" applyBorder="1" applyAlignment="1">
      <alignment horizontal="center" vertical="center" wrapText="1"/>
    </xf>
    <xf numFmtId="0" fontId="5" fillId="7" borderId="111" xfId="0" applyFont="1" applyFill="1" applyBorder="1" applyAlignment="1">
      <alignment horizontal="center" vertical="center" wrapText="1"/>
    </xf>
    <xf numFmtId="0" fontId="5" fillId="7" borderId="129" xfId="0" applyFont="1" applyFill="1" applyBorder="1" applyAlignment="1">
      <alignment horizontal="center" vertical="center" wrapText="1"/>
    </xf>
    <xf numFmtId="0" fontId="5" fillId="7" borderId="130" xfId="0" applyFont="1" applyFill="1" applyBorder="1" applyAlignment="1">
      <alignment horizontal="center" vertical="center" wrapText="1"/>
    </xf>
    <xf numFmtId="0" fontId="5" fillId="6" borderId="116" xfId="0" applyFont="1" applyFill="1" applyBorder="1" applyAlignment="1" applyProtection="1">
      <alignment horizontal="center" vertical="center" wrapText="1"/>
      <protection locked="0"/>
    </xf>
    <xf numFmtId="0" fontId="5" fillId="6" borderId="57" xfId="0" applyFont="1" applyFill="1" applyBorder="1" applyAlignment="1" applyProtection="1">
      <alignment horizontal="center" vertical="center" wrapText="1"/>
      <protection locked="0"/>
    </xf>
    <xf numFmtId="0" fontId="5" fillId="6" borderId="62" xfId="0" applyFont="1" applyFill="1" applyBorder="1" applyAlignment="1" applyProtection="1">
      <alignment horizontal="center" vertical="center" wrapText="1"/>
      <protection locked="0"/>
    </xf>
    <xf numFmtId="0" fontId="5" fillId="6" borderId="131"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119" xfId="0" applyFont="1" applyFill="1" applyBorder="1" applyAlignment="1" applyProtection="1">
      <alignment horizontal="center" vertical="center" wrapText="1"/>
      <protection locked="0"/>
    </xf>
    <xf numFmtId="0" fontId="5" fillId="6" borderId="43" xfId="0" applyFont="1" applyFill="1" applyBorder="1" applyAlignment="1" applyProtection="1">
      <alignment horizontal="center" vertical="center" wrapText="1"/>
      <protection locked="0"/>
    </xf>
    <xf numFmtId="0" fontId="5" fillId="6" borderId="61" xfId="0" applyFont="1" applyFill="1" applyBorder="1" applyAlignment="1" applyProtection="1">
      <alignment horizontal="center" vertical="center" wrapText="1"/>
      <protection locked="0"/>
    </xf>
    <xf numFmtId="0" fontId="5" fillId="6" borderId="23" xfId="0" applyFont="1" applyFill="1" applyBorder="1" applyAlignment="1" applyProtection="1">
      <alignment horizontal="center" vertical="center" shrinkToFit="1"/>
      <protection locked="0"/>
    </xf>
    <xf numFmtId="0" fontId="5" fillId="6" borderId="25" xfId="0" applyFont="1" applyFill="1" applyBorder="1" applyAlignment="1" applyProtection="1">
      <alignment horizontal="center" vertical="center" shrinkToFit="1"/>
      <protection locked="0"/>
    </xf>
    <xf numFmtId="0" fontId="5" fillId="6" borderId="23" xfId="0" applyFont="1" applyFill="1" applyBorder="1" applyAlignment="1" applyProtection="1">
      <alignment horizontal="left" vertical="center" wrapText="1" shrinkToFit="1"/>
      <protection locked="0"/>
    </xf>
    <xf numFmtId="0" fontId="5" fillId="6" borderId="24" xfId="0" applyFont="1" applyFill="1" applyBorder="1" applyAlignment="1" applyProtection="1">
      <alignment horizontal="left" vertical="center" wrapText="1" shrinkToFit="1"/>
      <protection locked="0"/>
    </xf>
    <xf numFmtId="0" fontId="5" fillId="6" borderId="25" xfId="0" applyFont="1" applyFill="1" applyBorder="1" applyAlignment="1" applyProtection="1">
      <alignment horizontal="left" vertical="center" wrapText="1" shrinkToFit="1"/>
      <protection locked="0"/>
    </xf>
    <xf numFmtId="0" fontId="5" fillId="7" borderId="134" xfId="0" applyFont="1" applyFill="1" applyBorder="1" applyAlignment="1">
      <alignment horizontal="center" vertical="center" shrinkToFit="1"/>
    </xf>
    <xf numFmtId="0" fontId="5" fillId="7" borderId="127" xfId="0" applyFont="1" applyFill="1" applyBorder="1" applyAlignment="1">
      <alignment horizontal="center" vertical="center" shrinkToFit="1"/>
    </xf>
    <xf numFmtId="0" fontId="5" fillId="7" borderId="133" xfId="0" applyFont="1" applyFill="1" applyBorder="1" applyAlignment="1">
      <alignment horizontal="center" vertical="center" shrinkToFit="1"/>
    </xf>
    <xf numFmtId="0" fontId="5" fillId="7" borderId="30"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60" xfId="0" applyFont="1" applyFill="1" applyBorder="1" applyAlignment="1">
      <alignment horizontal="left" vertical="center" wrapText="1"/>
    </xf>
    <xf numFmtId="0" fontId="5" fillId="7" borderId="121" xfId="0" applyFont="1" applyFill="1" applyBorder="1" applyAlignment="1">
      <alignment horizontal="center" vertical="center" wrapText="1"/>
    </xf>
    <xf numFmtId="0" fontId="5" fillId="7" borderId="122" xfId="0" applyFont="1" applyFill="1" applyBorder="1" applyAlignment="1">
      <alignment horizontal="center" vertical="center" wrapText="1"/>
    </xf>
    <xf numFmtId="0" fontId="5" fillId="0" borderId="13" xfId="0" applyFont="1" applyBorder="1" applyAlignment="1">
      <alignment horizontal="center" vertical="center" shrinkToFit="1"/>
    </xf>
    <xf numFmtId="0" fontId="5" fillId="0" borderId="16" xfId="0" applyFont="1" applyBorder="1" applyAlignment="1">
      <alignment horizontal="center" vertical="center" shrinkToFit="1"/>
    </xf>
    <xf numFmtId="0" fontId="5" fillId="5" borderId="13" xfId="0" applyFont="1" applyFill="1" applyBorder="1" applyAlignment="1" applyProtection="1">
      <alignment horizontal="left" vertical="center" wrapText="1" shrinkToFit="1"/>
      <protection locked="0"/>
    </xf>
    <xf numFmtId="0" fontId="5" fillId="5" borderId="15" xfId="0" applyFont="1" applyFill="1" applyBorder="1" applyAlignment="1" applyProtection="1">
      <alignment horizontal="left" vertical="center" wrapText="1" shrinkToFit="1"/>
      <protection locked="0"/>
    </xf>
    <xf numFmtId="0" fontId="5" fillId="5" borderId="16" xfId="0" applyFont="1" applyFill="1" applyBorder="1" applyAlignment="1" applyProtection="1">
      <alignment horizontal="left" vertical="center" wrapText="1" shrinkToFit="1"/>
      <protection locked="0"/>
    </xf>
    <xf numFmtId="0" fontId="5" fillId="7" borderId="112" xfId="0" applyFont="1" applyFill="1" applyBorder="1" applyAlignment="1">
      <alignment horizontal="center" vertical="center" wrapText="1"/>
    </xf>
    <xf numFmtId="0" fontId="5" fillId="7" borderId="113" xfId="0" applyFont="1" applyFill="1" applyBorder="1" applyAlignment="1">
      <alignment horizontal="center" vertical="center" wrapText="1"/>
    </xf>
    <xf numFmtId="0" fontId="5" fillId="6" borderId="29" xfId="0" applyFont="1" applyFill="1" applyBorder="1" applyAlignment="1" applyProtection="1">
      <alignment horizontal="center" vertical="center" wrapText="1"/>
      <protection locked="0"/>
    </xf>
    <xf numFmtId="0" fontId="5" fillId="6" borderId="123"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7" borderId="49" xfId="0" applyFont="1" applyFill="1" applyBorder="1" applyAlignment="1">
      <alignment horizontal="left" vertical="center" wrapText="1"/>
    </xf>
    <xf numFmtId="0" fontId="11" fillId="7" borderId="50" xfId="0" applyFont="1" applyFill="1" applyBorder="1" applyAlignment="1">
      <alignment horizontal="left" vertical="center"/>
    </xf>
    <xf numFmtId="0" fontId="11" fillId="7" borderId="56" xfId="0" applyFont="1" applyFill="1" applyBorder="1" applyAlignment="1">
      <alignment horizontal="left" vertical="center"/>
    </xf>
    <xf numFmtId="0" fontId="11" fillId="7" borderId="57" xfId="0" applyFont="1" applyFill="1" applyBorder="1" applyAlignment="1">
      <alignment horizontal="left" vertical="center"/>
    </xf>
    <xf numFmtId="0" fontId="5" fillId="6" borderId="23" xfId="0" applyFont="1" applyFill="1" applyBorder="1" applyAlignment="1" applyProtection="1">
      <alignment horizontal="center" vertical="center" wrapText="1" shrinkToFit="1"/>
      <protection locked="0"/>
    </xf>
    <xf numFmtId="0" fontId="5" fillId="6" borderId="24" xfId="0" applyFont="1" applyFill="1" applyBorder="1" applyAlignment="1" applyProtection="1">
      <alignment horizontal="center" vertical="center" wrapText="1" shrinkToFit="1"/>
      <protection locked="0"/>
    </xf>
    <xf numFmtId="0" fontId="5" fillId="6" borderId="25" xfId="0" applyFont="1" applyFill="1" applyBorder="1" applyAlignment="1" applyProtection="1">
      <alignment horizontal="center" vertical="center" wrapText="1" shrinkToFit="1"/>
      <protection locked="0"/>
    </xf>
    <xf numFmtId="0" fontId="41" fillId="0" borderId="0" xfId="1" applyFont="1" applyAlignment="1">
      <alignment horizontal="left" wrapText="1"/>
    </xf>
    <xf numFmtId="0" fontId="41" fillId="0" borderId="37" xfId="1" applyFont="1" applyBorder="1" applyAlignment="1">
      <alignment horizontal="left" wrapText="1"/>
    </xf>
    <xf numFmtId="0" fontId="5" fillId="7" borderId="41" xfId="0" applyFont="1" applyFill="1" applyBorder="1" applyAlignment="1">
      <alignment horizontal="distributed" vertical="center" wrapText="1" shrinkToFit="1"/>
    </xf>
    <xf numFmtId="0" fontId="5" fillId="5" borderId="140" xfId="0" applyFont="1" applyFill="1" applyBorder="1" applyAlignment="1" applyProtection="1">
      <alignment horizontal="center" vertical="center" shrinkToFit="1"/>
      <protection locked="0"/>
    </xf>
    <xf numFmtId="0" fontId="5" fillId="5" borderId="141" xfId="0" applyFont="1" applyFill="1" applyBorder="1" applyAlignment="1" applyProtection="1">
      <alignment horizontal="center" vertical="center" shrinkToFit="1"/>
      <protection locked="0"/>
    </xf>
    <xf numFmtId="0" fontId="5" fillId="5" borderId="142" xfId="0" applyFont="1" applyFill="1" applyBorder="1" applyAlignment="1" applyProtection="1">
      <alignment horizontal="center" vertical="center" shrinkToFit="1"/>
      <protection locked="0"/>
    </xf>
    <xf numFmtId="0" fontId="5" fillId="0" borderId="0" xfId="0" applyFont="1" applyAlignment="1">
      <alignment horizontal="left" vertical="center" wrapText="1"/>
    </xf>
    <xf numFmtId="0" fontId="5" fillId="0" borderId="37" xfId="0" applyFont="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177" fontId="5" fillId="5" borderId="1" xfId="0" applyNumberFormat="1" applyFont="1" applyFill="1" applyBorder="1" applyAlignment="1" applyProtection="1">
      <alignment horizontal="right" vertical="center" shrinkToFit="1"/>
      <protection locked="0"/>
    </xf>
    <xf numFmtId="177" fontId="5" fillId="5" borderId="4" xfId="0" applyNumberFormat="1" applyFont="1" applyFill="1" applyBorder="1" applyAlignment="1" applyProtection="1">
      <alignment horizontal="right" vertical="center" shrinkToFit="1"/>
      <protection locked="0"/>
    </xf>
    <xf numFmtId="0" fontId="5" fillId="7" borderId="133" xfId="0" applyFont="1" applyFill="1" applyBorder="1" applyAlignment="1">
      <alignment horizontal="center" vertical="center" wrapText="1" shrinkToFit="1"/>
    </xf>
    <xf numFmtId="0" fontId="5" fillId="7" borderId="134" xfId="0" applyFont="1" applyFill="1" applyBorder="1" applyAlignment="1">
      <alignment horizontal="center" vertical="center" wrapText="1" shrinkToFit="1"/>
    </xf>
    <xf numFmtId="0" fontId="5" fillId="7" borderId="135" xfId="0" applyFont="1" applyFill="1" applyBorder="1" applyAlignment="1">
      <alignment horizontal="center" vertical="center" wrapText="1" shrinkToFit="1"/>
    </xf>
    <xf numFmtId="0" fontId="5" fillId="6" borderId="13" xfId="0" applyFont="1" applyFill="1" applyBorder="1" applyAlignment="1" applyProtection="1">
      <alignment horizontal="center" vertical="center" shrinkToFit="1"/>
      <protection locked="0"/>
    </xf>
    <xf numFmtId="0" fontId="5" fillId="6" borderId="15" xfId="0" applyFont="1" applyFill="1" applyBorder="1" applyAlignment="1" applyProtection="1">
      <alignment horizontal="center" vertical="center" shrinkToFit="1"/>
      <protection locked="0"/>
    </xf>
    <xf numFmtId="0" fontId="5" fillId="6" borderId="33" xfId="0" applyFont="1" applyFill="1" applyBorder="1" applyAlignment="1" applyProtection="1">
      <alignment horizontal="center" vertical="center" shrinkToFit="1"/>
      <protection locked="0"/>
    </xf>
    <xf numFmtId="0" fontId="5" fillId="6" borderId="24" xfId="0" applyFont="1" applyFill="1" applyBorder="1" applyAlignment="1" applyProtection="1">
      <alignment horizontal="center" vertical="center" shrinkToFit="1"/>
      <protection locked="0"/>
    </xf>
    <xf numFmtId="0" fontId="5" fillId="6" borderId="36" xfId="0" applyFont="1" applyFill="1" applyBorder="1" applyAlignment="1" applyProtection="1">
      <alignment horizontal="center" vertical="center" shrinkToFit="1"/>
      <protection locked="0"/>
    </xf>
    <xf numFmtId="0" fontId="5" fillId="7" borderId="132" xfId="0" applyFont="1" applyFill="1" applyBorder="1" applyAlignment="1">
      <alignment horizontal="center" vertical="center" wrapText="1"/>
    </xf>
    <xf numFmtId="0" fontId="5" fillId="7" borderId="120" xfId="0" applyFont="1" applyFill="1" applyBorder="1" applyAlignment="1">
      <alignment horizontal="center" vertical="center" wrapText="1"/>
    </xf>
    <xf numFmtId="0" fontId="5" fillId="7" borderId="148" xfId="0" applyFont="1" applyFill="1" applyBorder="1" applyAlignment="1">
      <alignment horizontal="right" vertical="center" wrapText="1"/>
    </xf>
    <xf numFmtId="0" fontId="5" fillId="7" borderId="147" xfId="0" applyFont="1" applyFill="1" applyBorder="1" applyAlignment="1">
      <alignment horizontal="right" vertical="center" wrapText="1"/>
    </xf>
    <xf numFmtId="0" fontId="22" fillId="0" borderId="0" xfId="0" applyFont="1" applyAlignment="1">
      <alignment horizontal="center" vertical="center" wrapText="1"/>
    </xf>
    <xf numFmtId="0" fontId="5" fillId="3" borderId="2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177" fontId="5" fillId="0" borderId="0" xfId="0" applyNumberFormat="1" applyFont="1" applyAlignment="1">
      <alignment horizontal="right" vertical="center" shrinkToFit="1"/>
    </xf>
    <xf numFmtId="177" fontId="5" fillId="0" borderId="19" xfId="0" applyNumberFormat="1" applyFont="1" applyBorder="1" applyAlignment="1">
      <alignment horizontal="right" vertical="center" shrinkToFit="1"/>
    </xf>
    <xf numFmtId="0" fontId="9" fillId="0" borderId="0" xfId="0" applyFont="1" applyAlignment="1">
      <alignment horizontal="left" vertical="center" shrinkToFit="1"/>
    </xf>
    <xf numFmtId="0" fontId="9" fillId="0" borderId="37" xfId="0" applyFont="1" applyBorder="1" applyAlignment="1">
      <alignment horizontal="left" vertical="center" shrinkToFit="1"/>
    </xf>
    <xf numFmtId="0" fontId="8" fillId="0" borderId="22" xfId="0" applyFont="1" applyBorder="1" applyAlignment="1">
      <alignment horizontal="center" vertical="center" wrapText="1"/>
    </xf>
    <xf numFmtId="0" fontId="8" fillId="0" borderId="6" xfId="0" applyFont="1" applyBorder="1" applyAlignment="1">
      <alignment horizontal="center" vertical="center" wrapText="1"/>
    </xf>
    <xf numFmtId="0" fontId="5" fillId="6" borderId="14" xfId="0" applyFont="1" applyFill="1" applyBorder="1" applyAlignment="1" applyProtection="1">
      <alignment horizontal="center" vertical="center" shrinkToFit="1"/>
      <protection locked="0"/>
    </xf>
    <xf numFmtId="0" fontId="5" fillId="6" borderId="17" xfId="0" applyFont="1" applyFill="1" applyBorder="1" applyAlignment="1" applyProtection="1">
      <alignment horizontal="center" vertical="center" shrinkToFit="1"/>
      <protection locked="0"/>
    </xf>
    <xf numFmtId="0" fontId="5" fillId="6" borderId="34" xfId="0" applyFont="1" applyFill="1" applyBorder="1" applyAlignment="1" applyProtection="1">
      <alignment horizontal="center" vertical="center" shrinkToFit="1"/>
      <protection locked="0"/>
    </xf>
    <xf numFmtId="0" fontId="6" fillId="0" borderId="58" xfId="0" applyFont="1" applyBorder="1" applyAlignment="1">
      <alignment vertical="center" shrinkToFit="1"/>
    </xf>
    <xf numFmtId="0" fontId="6" fillId="0" borderId="57" xfId="0" applyFont="1" applyBorder="1" applyAlignment="1">
      <alignment vertical="center" shrinkToFit="1"/>
    </xf>
    <xf numFmtId="0" fontId="6" fillId="0" borderId="59" xfId="0" applyFont="1" applyBorder="1" applyAlignment="1">
      <alignment vertical="center" shrinkToFit="1"/>
    </xf>
    <xf numFmtId="0" fontId="5" fillId="6" borderId="14" xfId="0" applyFont="1" applyFill="1" applyBorder="1" applyAlignment="1" applyProtection="1">
      <alignment horizontal="left" vertical="center" wrapText="1" shrinkToFit="1"/>
      <protection locked="0"/>
    </xf>
    <xf numFmtId="0" fontId="5" fillId="6" borderId="17" xfId="0" applyFont="1" applyFill="1" applyBorder="1" applyAlignment="1" applyProtection="1">
      <alignment horizontal="left" vertical="center" wrapText="1" shrinkToFit="1"/>
      <protection locked="0"/>
    </xf>
    <xf numFmtId="0" fontId="5" fillId="6" borderId="18" xfId="0" applyFont="1" applyFill="1" applyBorder="1" applyAlignment="1" applyProtection="1">
      <alignment horizontal="left" vertical="center" wrapText="1" shrinkToFit="1"/>
      <protection locked="0"/>
    </xf>
    <xf numFmtId="0" fontId="17" fillId="0" borderId="67" xfId="1" applyFill="1" applyBorder="1" applyAlignment="1" applyProtection="1">
      <alignment horizontal="center" vertical="center" shrinkToFit="1"/>
    </xf>
    <xf numFmtId="0" fontId="17" fillId="0" borderId="65" xfId="1" applyFill="1" applyBorder="1" applyAlignment="1" applyProtection="1">
      <alignment horizontal="center" vertical="center" shrinkToFit="1"/>
    </xf>
    <xf numFmtId="0" fontId="17" fillId="0" borderId="68" xfId="1" applyFill="1" applyBorder="1" applyAlignment="1" applyProtection="1">
      <alignment horizontal="center" vertical="center" shrinkToFit="1"/>
    </xf>
    <xf numFmtId="0" fontId="6" fillId="0" borderId="22" xfId="0" applyFont="1" applyBorder="1" applyAlignment="1" applyProtection="1">
      <alignment horizontal="right" vertical="center" shrinkToFit="1"/>
      <protection locked="0"/>
    </xf>
    <xf numFmtId="0" fontId="6" fillId="0" borderId="28" xfId="0" applyFont="1" applyBorder="1" applyAlignment="1" applyProtection="1">
      <alignment horizontal="right" vertical="center" shrinkToFit="1"/>
      <protection locked="0"/>
    </xf>
    <xf numFmtId="49" fontId="6" fillId="0" borderId="6"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58" fontId="5" fillId="7" borderId="104" xfId="0" applyNumberFormat="1" applyFont="1" applyFill="1" applyBorder="1" applyAlignment="1">
      <alignment horizontal="center" vertical="center"/>
    </xf>
    <xf numFmtId="58" fontId="5" fillId="7" borderId="105" xfId="0" applyNumberFormat="1" applyFont="1" applyFill="1" applyBorder="1" applyAlignment="1">
      <alignment horizontal="center" vertical="center"/>
    </xf>
    <xf numFmtId="178" fontId="5" fillId="5" borderId="105" xfId="0" applyNumberFormat="1" applyFont="1" applyFill="1" applyBorder="1" applyAlignment="1" applyProtection="1">
      <alignment horizontal="center" vertical="center" shrinkToFit="1"/>
      <protection locked="0"/>
    </xf>
    <xf numFmtId="178" fontId="5" fillId="5" borderId="106" xfId="0" applyNumberFormat="1" applyFont="1" applyFill="1" applyBorder="1" applyAlignment="1" applyProtection="1">
      <alignment horizontal="center" vertical="center" shrinkToFit="1"/>
      <protection locked="0"/>
    </xf>
    <xf numFmtId="0" fontId="5" fillId="7" borderId="127" xfId="0" applyFont="1" applyFill="1" applyBorder="1" applyAlignment="1">
      <alignment horizontal="distributed" vertical="center" wrapText="1" shrinkToFit="1"/>
    </xf>
    <xf numFmtId="0" fontId="5" fillId="7" borderId="70" xfId="0" applyFont="1" applyFill="1" applyBorder="1" applyAlignment="1">
      <alignment horizontal="distributed" vertical="center" wrapText="1" shrinkToFit="1"/>
    </xf>
    <xf numFmtId="0" fontId="5" fillId="5" borderId="70" xfId="0" applyFont="1" applyFill="1" applyBorder="1" applyAlignment="1" applyProtection="1">
      <alignment horizontal="left" vertical="center" shrinkToFit="1"/>
      <protection locked="0"/>
    </xf>
    <xf numFmtId="0" fontId="5" fillId="5" borderId="90" xfId="0" applyFont="1" applyFill="1" applyBorder="1" applyAlignment="1" applyProtection="1">
      <alignment horizontal="left" vertical="center" shrinkToFit="1"/>
      <protection locked="0"/>
    </xf>
    <xf numFmtId="0" fontId="5" fillId="7" borderId="12" xfId="0" applyFont="1" applyFill="1" applyBorder="1" applyAlignment="1">
      <alignment horizontal="distributed" vertical="center" wrapText="1" shrinkToFit="1"/>
    </xf>
    <xf numFmtId="0" fontId="5" fillId="7" borderId="3" xfId="0" applyFont="1" applyFill="1" applyBorder="1" applyAlignment="1">
      <alignment horizontal="distributed" vertical="center" wrapText="1" shrinkToFit="1"/>
    </xf>
    <xf numFmtId="0" fontId="5" fillId="5" borderId="3" xfId="0" applyFont="1" applyFill="1" applyBorder="1" applyAlignment="1" applyProtection="1">
      <alignment horizontal="left" vertical="center" shrinkToFit="1"/>
      <protection locked="0"/>
    </xf>
    <xf numFmtId="0" fontId="5" fillId="5" borderId="39" xfId="0" applyFont="1" applyFill="1" applyBorder="1" applyAlignment="1" applyProtection="1">
      <alignment horizontal="left" vertical="center" shrinkToFit="1"/>
      <protection locked="0"/>
    </xf>
    <xf numFmtId="0" fontId="11" fillId="7" borderId="49" xfId="0" applyFont="1" applyFill="1" applyBorder="1" applyAlignment="1">
      <alignment horizontal="left" vertical="center"/>
    </xf>
    <xf numFmtId="0" fontId="5" fillId="7" borderId="22" xfId="0" applyFont="1" applyFill="1" applyBorder="1" applyAlignment="1">
      <alignment vertical="center" shrinkToFit="1"/>
    </xf>
    <xf numFmtId="0" fontId="5" fillId="7" borderId="6" xfId="0" applyFont="1" applyFill="1" applyBorder="1" applyAlignment="1">
      <alignment vertical="center" shrinkToFit="1"/>
    </xf>
    <xf numFmtId="0" fontId="5" fillId="7" borderId="28" xfId="0" applyFont="1" applyFill="1" applyBorder="1" applyAlignment="1">
      <alignment vertical="center" shrinkToFit="1"/>
    </xf>
    <xf numFmtId="0" fontId="5" fillId="7" borderId="80" xfId="0" applyFont="1" applyFill="1" applyBorder="1" applyAlignment="1">
      <alignment vertical="center" wrapText="1"/>
    </xf>
    <xf numFmtId="0" fontId="5" fillId="7" borderId="81" xfId="0" applyFont="1" applyFill="1" applyBorder="1" applyAlignment="1">
      <alignment vertical="center" wrapText="1"/>
    </xf>
    <xf numFmtId="0" fontId="5" fillId="5" borderId="83" xfId="0" applyFont="1" applyFill="1" applyBorder="1" applyAlignment="1" applyProtection="1">
      <alignment vertical="center" wrapText="1"/>
      <protection locked="0"/>
    </xf>
    <xf numFmtId="0" fontId="5" fillId="5" borderId="88" xfId="0" applyFont="1" applyFill="1" applyBorder="1" applyAlignment="1" applyProtection="1">
      <alignment vertical="center" wrapText="1"/>
      <protection locked="0"/>
    </xf>
    <xf numFmtId="0" fontId="5" fillId="7" borderId="82" xfId="0" applyFont="1" applyFill="1" applyBorder="1" applyAlignment="1">
      <alignment vertical="center" wrapText="1"/>
    </xf>
    <xf numFmtId="0" fontId="5" fillId="7" borderId="83" xfId="0" applyFont="1" applyFill="1" applyBorder="1" applyAlignment="1">
      <alignment vertical="center" wrapText="1"/>
    </xf>
    <xf numFmtId="0" fontId="5" fillId="5" borderId="83" xfId="0" applyFont="1" applyFill="1" applyBorder="1" applyAlignment="1" applyProtection="1">
      <alignment vertical="center" shrinkToFit="1"/>
      <protection locked="0"/>
    </xf>
    <xf numFmtId="0" fontId="5" fillId="5" borderId="84" xfId="0" applyFont="1" applyFill="1" applyBorder="1" applyAlignment="1" applyProtection="1">
      <alignment vertical="center" shrinkToFit="1"/>
      <protection locked="0"/>
    </xf>
    <xf numFmtId="0" fontId="5" fillId="5" borderId="88" xfId="0" applyFont="1" applyFill="1" applyBorder="1" applyAlignment="1" applyProtection="1">
      <alignment vertical="center" shrinkToFit="1"/>
      <protection locked="0"/>
    </xf>
    <xf numFmtId="0" fontId="5" fillId="7" borderId="85" xfId="0" applyFont="1" applyFill="1" applyBorder="1" applyAlignment="1">
      <alignment vertical="center" shrinkToFit="1"/>
    </xf>
    <xf numFmtId="0" fontId="5" fillId="7" borderId="86" xfId="0" applyFont="1" applyFill="1" applyBorder="1" applyAlignment="1">
      <alignment vertical="center" shrinkToFit="1"/>
    </xf>
    <xf numFmtId="49" fontId="5" fillId="5" borderId="86" xfId="0" applyNumberFormat="1" applyFont="1" applyFill="1" applyBorder="1" applyAlignment="1" applyProtection="1">
      <alignment vertical="center" shrinkToFit="1"/>
      <protection locked="0"/>
    </xf>
    <xf numFmtId="49" fontId="5" fillId="5" borderId="87" xfId="0" applyNumberFormat="1" applyFont="1" applyFill="1" applyBorder="1" applyAlignment="1" applyProtection="1">
      <alignment vertical="center" shrinkToFit="1"/>
      <protection locked="0"/>
    </xf>
    <xf numFmtId="0" fontId="5" fillId="7" borderId="85" xfId="0" applyFont="1" applyFill="1" applyBorder="1" applyAlignment="1">
      <alignment vertical="center" wrapText="1"/>
    </xf>
    <xf numFmtId="0" fontId="5" fillId="7" borderId="86" xfId="0" applyFont="1" applyFill="1" applyBorder="1" applyAlignment="1">
      <alignment vertical="center" wrapText="1"/>
    </xf>
    <xf numFmtId="0" fontId="5" fillId="5" borderId="86" xfId="0" applyFont="1" applyFill="1" applyBorder="1" applyAlignment="1" applyProtection="1">
      <alignment vertical="center" shrinkToFit="1"/>
      <protection locked="0"/>
    </xf>
    <xf numFmtId="0" fontId="5" fillId="5" borderId="89" xfId="0" applyFont="1" applyFill="1" applyBorder="1" applyAlignment="1" applyProtection="1">
      <alignment vertical="center" shrinkToFit="1"/>
      <protection locked="0"/>
    </xf>
    <xf numFmtId="0" fontId="8" fillId="7" borderId="82" xfId="0" applyFont="1" applyFill="1" applyBorder="1" applyAlignment="1">
      <alignment vertical="center" wrapText="1"/>
    </xf>
    <xf numFmtId="0" fontId="8" fillId="7" borderId="83" xfId="0" applyFont="1" applyFill="1" applyBorder="1" applyAlignment="1">
      <alignment vertical="center" wrapText="1"/>
    </xf>
    <xf numFmtId="0" fontId="9" fillId="7" borderId="85" xfId="0" applyFont="1" applyFill="1" applyBorder="1" applyAlignment="1">
      <alignment vertical="center" wrapText="1"/>
    </xf>
    <xf numFmtId="0" fontId="9" fillId="7" borderId="86" xfId="0" applyFont="1" applyFill="1" applyBorder="1" applyAlignment="1">
      <alignment vertical="center" wrapText="1"/>
    </xf>
    <xf numFmtId="0" fontId="5" fillId="7" borderId="124" xfId="0" applyFont="1" applyFill="1" applyBorder="1" applyAlignment="1">
      <alignment horizontal="center" vertical="center" textRotation="255" wrapText="1"/>
    </xf>
    <xf numFmtId="0" fontId="5" fillId="7" borderId="125" xfId="0" applyFont="1" applyFill="1" applyBorder="1" applyAlignment="1">
      <alignment horizontal="center" vertical="center" textRotation="255" wrapText="1"/>
    </xf>
    <xf numFmtId="0" fontId="5" fillId="7" borderId="126" xfId="0" applyFont="1" applyFill="1" applyBorder="1" applyAlignment="1">
      <alignment horizontal="center" vertical="center" textRotation="255" wrapText="1"/>
    </xf>
    <xf numFmtId="178" fontId="5" fillId="5" borderId="4" xfId="0" applyNumberFormat="1" applyFont="1" applyFill="1" applyBorder="1" applyAlignment="1" applyProtection="1">
      <alignment horizontal="left" vertical="center" shrinkToFit="1"/>
      <protection locked="0"/>
    </xf>
    <xf numFmtId="178" fontId="5" fillId="5" borderId="0" xfId="0" applyNumberFormat="1" applyFont="1" applyFill="1" applyAlignment="1" applyProtection="1">
      <alignment horizontal="left" vertical="center" shrinkToFit="1"/>
      <protection locked="0"/>
    </xf>
    <xf numFmtId="178" fontId="5" fillId="5" borderId="37" xfId="0" applyNumberFormat="1" applyFont="1" applyFill="1" applyBorder="1" applyAlignment="1" applyProtection="1">
      <alignment horizontal="left" vertical="center" shrinkToFit="1"/>
      <protection locked="0"/>
    </xf>
    <xf numFmtId="0" fontId="5" fillId="7" borderId="128" xfId="0" applyFont="1" applyFill="1" applyBorder="1" applyAlignment="1">
      <alignment horizontal="distributed" vertical="center" wrapText="1" shrinkToFit="1"/>
    </xf>
    <xf numFmtId="0" fontId="5" fillId="7" borderId="45" xfId="0" applyFont="1" applyFill="1" applyBorder="1" applyAlignment="1">
      <alignment horizontal="left" vertical="center" wrapText="1"/>
    </xf>
    <xf numFmtId="0" fontId="5" fillId="7" borderId="46" xfId="0" applyFont="1" applyFill="1" applyBorder="1" applyAlignment="1">
      <alignment horizontal="left" vertical="center" wrapText="1"/>
    </xf>
    <xf numFmtId="0" fontId="11" fillId="7" borderId="49" xfId="0" applyFont="1" applyFill="1" applyBorder="1" applyAlignment="1">
      <alignment horizontal="left" vertical="center" wrapText="1"/>
    </xf>
    <xf numFmtId="0" fontId="11" fillId="7" borderId="50" xfId="0" applyFont="1" applyFill="1" applyBorder="1" applyAlignment="1">
      <alignment horizontal="left" vertical="center" wrapText="1"/>
    </xf>
    <xf numFmtId="0" fontId="5" fillId="5" borderId="47"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wrapText="1"/>
      <protection locked="0"/>
    </xf>
    <xf numFmtId="0" fontId="5" fillId="5" borderId="48" xfId="0" applyFont="1" applyFill="1" applyBorder="1" applyAlignment="1" applyProtection="1">
      <alignment horizontal="left" vertical="center" wrapText="1"/>
      <protection locked="0"/>
    </xf>
    <xf numFmtId="0" fontId="11" fillId="5" borderId="51" xfId="0" applyFont="1" applyFill="1" applyBorder="1" applyAlignment="1" applyProtection="1">
      <alignment horizontal="left" vertical="center" wrapText="1"/>
      <protection locked="0"/>
    </xf>
    <xf numFmtId="0" fontId="11" fillId="5" borderId="50" xfId="0" applyFont="1" applyFill="1" applyBorder="1" applyAlignment="1" applyProtection="1">
      <alignment horizontal="left" vertical="center" wrapText="1"/>
      <protection locked="0"/>
    </xf>
    <xf numFmtId="0" fontId="11" fillId="5" borderId="52" xfId="0" applyFont="1" applyFill="1" applyBorder="1" applyAlignment="1" applyProtection="1">
      <alignment horizontal="left" vertical="center" wrapText="1"/>
      <protection locked="0"/>
    </xf>
    <xf numFmtId="0" fontId="5" fillId="5" borderId="51" xfId="0" applyFont="1" applyFill="1" applyBorder="1" applyAlignment="1" applyProtection="1">
      <alignment horizontal="left" vertical="center" wrapText="1"/>
      <protection locked="0"/>
    </xf>
    <xf numFmtId="0" fontId="5" fillId="7" borderId="69" xfId="0" applyFont="1" applyFill="1" applyBorder="1" applyAlignment="1">
      <alignment vertical="center" wrapText="1"/>
    </xf>
    <xf numFmtId="0" fontId="5" fillId="7" borderId="70" xfId="0" applyFont="1" applyFill="1" applyBorder="1" applyAlignment="1">
      <alignment vertical="center" wrapText="1"/>
    </xf>
    <xf numFmtId="0" fontId="5" fillId="7" borderId="38" xfId="0" applyFont="1" applyFill="1" applyBorder="1" applyAlignment="1">
      <alignment vertical="center" wrapText="1"/>
    </xf>
    <xf numFmtId="0" fontId="5" fillId="7" borderId="3" xfId="0" applyFont="1" applyFill="1" applyBorder="1" applyAlignment="1">
      <alignment vertical="center" wrapText="1"/>
    </xf>
    <xf numFmtId="0" fontId="5" fillId="7" borderId="71" xfId="0" applyFont="1" applyFill="1" applyBorder="1" applyAlignment="1">
      <alignment vertical="center" wrapText="1"/>
    </xf>
    <xf numFmtId="0" fontId="5" fillId="7" borderId="2" xfId="0" applyFont="1" applyFill="1" applyBorder="1" applyAlignment="1">
      <alignment vertical="center" wrapText="1"/>
    </xf>
    <xf numFmtId="0" fontId="25" fillId="7" borderId="56" xfId="0" applyFont="1" applyFill="1" applyBorder="1" applyAlignment="1">
      <alignment horizontal="left" vertical="center" wrapText="1"/>
    </xf>
    <xf numFmtId="0" fontId="25" fillId="7" borderId="57" xfId="0" applyFont="1" applyFill="1" applyBorder="1" applyAlignment="1">
      <alignment horizontal="left" vertical="center" wrapText="1"/>
    </xf>
    <xf numFmtId="0" fontId="25" fillId="7" borderId="62" xfId="0" applyFont="1" applyFill="1" applyBorder="1" applyAlignment="1">
      <alignment horizontal="left" vertical="center" wrapText="1"/>
    </xf>
    <xf numFmtId="0" fontId="5" fillId="5" borderId="87" xfId="0" applyFont="1" applyFill="1" applyBorder="1" applyAlignment="1" applyProtection="1">
      <alignment vertical="center" shrinkToFit="1"/>
      <protection locked="0"/>
    </xf>
    <xf numFmtId="0" fontId="5" fillId="7" borderId="54" xfId="0" applyFont="1" applyFill="1" applyBorder="1" applyAlignment="1">
      <alignment horizontal="center" vertical="center" shrinkToFit="1"/>
    </xf>
    <xf numFmtId="0" fontId="5" fillId="7" borderId="53" xfId="0" applyFont="1" applyFill="1" applyBorder="1" applyAlignment="1">
      <alignment horizontal="center" vertical="center" shrinkToFit="1"/>
    </xf>
    <xf numFmtId="0" fontId="5" fillId="7" borderId="91" xfId="0" applyFont="1" applyFill="1" applyBorder="1" applyAlignment="1">
      <alignment horizontal="center" vertical="center" shrinkToFit="1"/>
    </xf>
    <xf numFmtId="0" fontId="5" fillId="5" borderId="107" xfId="0" applyFont="1" applyFill="1" applyBorder="1" applyAlignment="1" applyProtection="1">
      <alignment horizontal="center" vertical="center" shrinkToFit="1"/>
      <protection locked="0"/>
    </xf>
    <xf numFmtId="0" fontId="5" fillId="5" borderId="53" xfId="0" applyFont="1" applyFill="1" applyBorder="1" applyAlignment="1" applyProtection="1">
      <alignment horizontal="center" vertical="center" shrinkToFit="1"/>
      <protection locked="0"/>
    </xf>
    <xf numFmtId="0" fontId="5" fillId="5" borderId="55" xfId="0" applyFont="1" applyFill="1" applyBorder="1" applyAlignment="1" applyProtection="1">
      <alignment horizontal="center" vertical="center" shrinkToFit="1"/>
      <protection locked="0"/>
    </xf>
    <xf numFmtId="0" fontId="5" fillId="6" borderId="58" xfId="0" applyFont="1" applyFill="1" applyBorder="1" applyAlignment="1" applyProtection="1">
      <alignment horizontal="center" vertical="center" wrapText="1" shrinkToFit="1"/>
      <protection locked="0"/>
    </xf>
    <xf numFmtId="0" fontId="5" fillId="6" borderId="57" xfId="0" applyFont="1" applyFill="1" applyBorder="1" applyAlignment="1" applyProtection="1">
      <alignment horizontal="center" vertical="center" wrapText="1" shrinkToFit="1"/>
      <protection locked="0"/>
    </xf>
    <xf numFmtId="0" fontId="5" fillId="6" borderId="59" xfId="0" applyFont="1" applyFill="1" applyBorder="1" applyAlignment="1" applyProtection="1">
      <alignment horizontal="center" vertical="center" wrapText="1" shrinkToFit="1"/>
      <protection locked="0"/>
    </xf>
    <xf numFmtId="0" fontId="5" fillId="6" borderId="5" xfId="0" applyFont="1" applyFill="1" applyBorder="1" applyAlignment="1" applyProtection="1">
      <alignment horizontal="center" vertical="center" wrapText="1" shrinkToFit="1"/>
      <protection locked="0"/>
    </xf>
    <xf numFmtId="0" fontId="5" fillId="6" borderId="7" xfId="0" applyFont="1" applyFill="1" applyBorder="1" applyAlignment="1" applyProtection="1">
      <alignment horizontal="center" vertical="center" wrapText="1" shrinkToFit="1"/>
      <protection locked="0"/>
    </xf>
    <xf numFmtId="0" fontId="5" fillId="6" borderId="32" xfId="0" applyFont="1" applyFill="1" applyBorder="1" applyAlignment="1" applyProtection="1">
      <alignment horizontal="center" vertical="center" wrapText="1" shrinkToFit="1"/>
      <protection locked="0"/>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7" borderId="73" xfId="0" applyFont="1" applyFill="1" applyBorder="1" applyAlignment="1">
      <alignment vertical="center" wrapText="1"/>
    </xf>
    <xf numFmtId="0" fontId="5" fillId="7" borderId="63" xfId="0" applyFont="1" applyFill="1" applyBorder="1" applyAlignment="1">
      <alignment vertical="center" wrapText="1"/>
    </xf>
    <xf numFmtId="0" fontId="5" fillId="7" borderId="74" xfId="0" applyFont="1" applyFill="1" applyBorder="1" applyAlignment="1">
      <alignment vertical="center" wrapText="1"/>
    </xf>
    <xf numFmtId="0" fontId="5" fillId="7" borderId="75" xfId="0" applyFont="1" applyFill="1" applyBorder="1" applyAlignment="1">
      <alignment vertical="center" wrapText="1"/>
    </xf>
    <xf numFmtId="0" fontId="5" fillId="7" borderId="56" xfId="0" applyFont="1" applyFill="1" applyBorder="1" applyAlignment="1">
      <alignment vertical="center" wrapText="1"/>
    </xf>
    <xf numFmtId="0" fontId="5" fillId="7" borderId="57" xfId="0" applyFont="1" applyFill="1" applyBorder="1" applyAlignment="1">
      <alignment vertical="center" wrapText="1"/>
    </xf>
    <xf numFmtId="0" fontId="5" fillId="7" borderId="62" xfId="0" applyFont="1" applyFill="1" applyBorder="1" applyAlignment="1">
      <alignment vertical="center" wrapText="1"/>
    </xf>
    <xf numFmtId="0" fontId="5" fillId="7" borderId="35" xfId="0" applyFont="1" applyFill="1" applyBorder="1" applyAlignment="1">
      <alignment vertical="center" wrapText="1"/>
    </xf>
    <xf numFmtId="0" fontId="5" fillId="7" borderId="0" xfId="0" applyFont="1" applyFill="1" applyAlignment="1">
      <alignment vertical="center" wrapText="1"/>
    </xf>
    <xf numFmtId="0" fontId="5" fillId="7" borderId="8" xfId="0" applyFont="1" applyFill="1" applyBorder="1" applyAlignment="1">
      <alignment vertical="center" wrapText="1"/>
    </xf>
    <xf numFmtId="0" fontId="5" fillId="7" borderId="58" xfId="0" applyFont="1" applyFill="1" applyBorder="1" applyAlignment="1">
      <alignment horizontal="center" vertical="center" shrinkToFit="1"/>
    </xf>
    <xf numFmtId="0" fontId="5" fillId="7" borderId="57" xfId="0" applyFont="1" applyFill="1" applyBorder="1" applyAlignment="1">
      <alignment horizontal="center" vertical="center" shrinkToFit="1"/>
    </xf>
    <xf numFmtId="0" fontId="5" fillId="5" borderId="116" xfId="0" applyFont="1" applyFill="1" applyBorder="1" applyAlignment="1" applyProtection="1">
      <alignment horizontal="center" vertical="center" shrinkToFit="1"/>
      <protection locked="0"/>
    </xf>
    <xf numFmtId="0" fontId="5" fillId="5" borderId="57" xfId="0" applyFont="1" applyFill="1" applyBorder="1" applyAlignment="1" applyProtection="1">
      <alignment horizontal="center" vertical="center" shrinkToFit="1"/>
      <protection locked="0"/>
    </xf>
    <xf numFmtId="0" fontId="5" fillId="5" borderId="59" xfId="0" applyFont="1" applyFill="1" applyBorder="1" applyAlignment="1" applyProtection="1">
      <alignment horizontal="center" vertical="center" shrinkToFit="1"/>
      <protection locked="0"/>
    </xf>
    <xf numFmtId="0" fontId="5" fillId="7" borderId="64" xfId="0" applyFont="1" applyFill="1" applyBorder="1" applyAlignment="1">
      <alignment horizontal="left" vertical="center" wrapText="1"/>
    </xf>
    <xf numFmtId="0" fontId="5" fillId="7" borderId="65" xfId="0" applyFont="1" applyFill="1" applyBorder="1" applyAlignment="1">
      <alignment horizontal="left" vertical="center" wrapText="1"/>
    </xf>
    <xf numFmtId="0" fontId="5" fillId="7" borderId="66" xfId="0" applyFont="1" applyFill="1" applyBorder="1" applyAlignment="1">
      <alignment horizontal="left" vertical="center" wrapText="1"/>
    </xf>
    <xf numFmtId="0" fontId="8" fillId="7" borderId="85" xfId="0" applyFont="1" applyFill="1" applyBorder="1" applyAlignment="1">
      <alignment vertical="center" wrapText="1"/>
    </xf>
    <xf numFmtId="0" fontId="8" fillId="7" borderId="86" xfId="0" applyFont="1" applyFill="1" applyBorder="1" applyAlignment="1">
      <alignment vertical="center" wrapText="1"/>
    </xf>
    <xf numFmtId="3" fontId="5" fillId="5" borderId="21" xfId="0" applyNumberFormat="1" applyFont="1" applyFill="1" applyBorder="1" applyAlignment="1" applyProtection="1">
      <alignment horizontal="right" vertical="center" shrinkToFit="1"/>
      <protection locked="0"/>
    </xf>
    <xf numFmtId="3" fontId="5" fillId="5" borderId="108" xfId="0" applyNumberFormat="1" applyFont="1" applyFill="1" applyBorder="1" applyAlignment="1" applyProtection="1">
      <alignment horizontal="right" vertical="center" shrinkToFit="1"/>
      <protection locked="0"/>
    </xf>
    <xf numFmtId="0" fontId="6" fillId="2" borderId="75" xfId="0" applyFont="1" applyFill="1" applyBorder="1" applyAlignment="1">
      <alignment horizontal="center" vertical="center" wrapText="1" shrinkToFit="1"/>
    </xf>
    <xf numFmtId="0" fontId="6" fillId="3" borderId="3" xfId="0" applyFont="1" applyFill="1" applyBorder="1" applyAlignment="1">
      <alignment horizontal="center" vertical="center" wrapText="1"/>
    </xf>
    <xf numFmtId="0" fontId="6" fillId="0" borderId="2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10" borderId="3" xfId="0" applyFont="1" applyFill="1" applyBorder="1" applyAlignment="1">
      <alignment horizontal="center" vertical="center" wrapText="1"/>
    </xf>
    <xf numFmtId="0" fontId="6" fillId="10" borderId="22" xfId="0" applyFont="1" applyFill="1" applyBorder="1" applyAlignment="1">
      <alignment horizontal="center" vertical="center" shrinkToFit="1"/>
    </xf>
    <xf numFmtId="0" fontId="6" fillId="10" borderId="6" xfId="0" applyFont="1" applyFill="1" applyBorder="1" applyAlignment="1">
      <alignment horizontal="center" vertical="center" shrinkToFit="1"/>
    </xf>
    <xf numFmtId="0" fontId="6" fillId="10" borderId="12"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178" fontId="6" fillId="0" borderId="22" xfId="0" applyNumberFormat="1" applyFont="1" applyBorder="1" applyAlignment="1" applyProtection="1">
      <alignment horizontal="center" vertical="center" wrapText="1"/>
      <protection locked="0"/>
    </xf>
    <xf numFmtId="178" fontId="6" fillId="0" borderId="6" xfId="0" applyNumberFormat="1" applyFont="1" applyBorder="1" applyAlignment="1" applyProtection="1">
      <alignment horizontal="center" vertical="center" wrapText="1"/>
      <protection locked="0"/>
    </xf>
    <xf numFmtId="178" fontId="6" fillId="0" borderId="12" xfId="0" applyNumberFormat="1" applyFont="1" applyBorder="1" applyAlignment="1" applyProtection="1">
      <alignment horizontal="center" vertical="center" wrapText="1"/>
      <protection locked="0"/>
    </xf>
    <xf numFmtId="0" fontId="5" fillId="5" borderId="111" xfId="0" applyFont="1" applyFill="1" applyBorder="1" applyAlignment="1" applyProtection="1">
      <alignment horizontal="center" vertical="center" wrapText="1"/>
      <protection locked="0"/>
    </xf>
    <xf numFmtId="0" fontId="5" fillId="5" borderId="114" xfId="0" applyFont="1" applyFill="1" applyBorder="1" applyAlignment="1" applyProtection="1">
      <alignment horizontal="center" vertical="center" wrapText="1"/>
      <protection locked="0"/>
    </xf>
    <xf numFmtId="0" fontId="5" fillId="5" borderId="113" xfId="0" applyFont="1" applyFill="1" applyBorder="1" applyAlignment="1" applyProtection="1">
      <alignment horizontal="center" vertical="center" wrapText="1"/>
      <protection locked="0"/>
    </xf>
    <xf numFmtId="0" fontId="5" fillId="5" borderId="115" xfId="0" applyFont="1" applyFill="1" applyBorder="1" applyAlignment="1" applyProtection="1">
      <alignment horizontal="center" vertical="center" wrapText="1"/>
      <protection locked="0"/>
    </xf>
    <xf numFmtId="0" fontId="5" fillId="7" borderId="73" xfId="0" applyFont="1" applyFill="1" applyBorder="1" applyAlignment="1">
      <alignment horizontal="left" vertical="center" wrapText="1"/>
    </xf>
    <xf numFmtId="0" fontId="5" fillId="7" borderId="63"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40" xfId="0" applyFont="1" applyFill="1" applyBorder="1" applyAlignment="1">
      <alignment horizontal="left" vertical="center" wrapText="1"/>
    </xf>
    <xf numFmtId="0" fontId="5" fillId="7" borderId="41" xfId="0" applyFont="1" applyFill="1" applyBorder="1" applyAlignment="1">
      <alignment horizontal="left" vertical="center" wrapText="1"/>
    </xf>
    <xf numFmtId="0" fontId="5" fillId="6" borderId="4" xfId="0" applyFont="1" applyFill="1" applyBorder="1" applyAlignment="1" applyProtection="1">
      <alignment horizontal="left" vertical="top" shrinkToFit="1"/>
      <protection locked="0"/>
    </xf>
    <xf numFmtId="0" fontId="5" fillId="6" borderId="0" xfId="0" applyFont="1" applyFill="1" applyAlignment="1" applyProtection="1">
      <alignment horizontal="left" vertical="top" shrinkToFit="1"/>
      <protection locked="0"/>
    </xf>
    <xf numFmtId="0" fontId="5" fillId="6" borderId="37" xfId="0" applyFont="1" applyFill="1" applyBorder="1" applyAlignment="1" applyProtection="1">
      <alignment horizontal="left" vertical="top" shrinkToFit="1"/>
      <protection locked="0"/>
    </xf>
    <xf numFmtId="0" fontId="5" fillId="6" borderId="42" xfId="0" applyFont="1" applyFill="1" applyBorder="1" applyAlignment="1" applyProtection="1">
      <alignment horizontal="left" vertical="top" shrinkToFit="1"/>
      <protection locked="0"/>
    </xf>
    <xf numFmtId="0" fontId="5" fillId="6" borderId="43" xfId="0" applyFont="1" applyFill="1" applyBorder="1" applyAlignment="1" applyProtection="1">
      <alignment horizontal="left" vertical="top" shrinkToFit="1"/>
      <protection locked="0"/>
    </xf>
    <xf numFmtId="0" fontId="5" fillId="6" borderId="44" xfId="0" applyFont="1" applyFill="1" applyBorder="1" applyAlignment="1" applyProtection="1">
      <alignment horizontal="left" vertical="top" shrinkToFit="1"/>
      <protection locked="0"/>
    </xf>
    <xf numFmtId="0" fontId="5" fillId="6" borderId="14" xfId="0" applyFont="1" applyFill="1" applyBorder="1" applyAlignment="1" applyProtection="1">
      <alignment horizontal="center" vertical="center" wrapText="1" shrinkToFit="1"/>
      <protection locked="0"/>
    </xf>
    <xf numFmtId="0" fontId="5" fillId="6" borderId="17" xfId="0" applyFont="1" applyFill="1" applyBorder="1" applyAlignment="1" applyProtection="1">
      <alignment horizontal="center" vertical="center" wrapText="1" shrinkToFit="1"/>
      <protection locked="0"/>
    </xf>
    <xf numFmtId="0" fontId="5" fillId="6" borderId="18" xfId="0" applyFont="1" applyFill="1" applyBorder="1" applyAlignment="1" applyProtection="1">
      <alignment horizontal="center" vertical="center" wrapText="1" shrinkToFit="1"/>
      <protection locked="0"/>
    </xf>
    <xf numFmtId="0" fontId="5" fillId="6" borderId="11"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67"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5" fillId="7" borderId="145" xfId="0" applyFont="1" applyFill="1" applyBorder="1" applyAlignment="1">
      <alignment horizontal="left" vertical="center" wrapText="1"/>
    </xf>
    <xf numFmtId="0" fontId="5" fillId="7" borderId="43" xfId="0" applyFont="1" applyFill="1" applyBorder="1" applyAlignment="1">
      <alignment horizontal="left" vertical="center" wrapText="1"/>
    </xf>
    <xf numFmtId="0" fontId="5" fillId="7" borderId="61" xfId="0" applyFont="1" applyFill="1" applyBorder="1" applyAlignment="1">
      <alignment horizontal="left" vertical="center" wrapText="1"/>
    </xf>
    <xf numFmtId="0" fontId="5" fillId="7" borderId="70" xfId="0" applyFont="1" applyFill="1" applyBorder="1" applyAlignment="1">
      <alignment horizontal="center" vertical="center" shrinkToFit="1"/>
    </xf>
    <xf numFmtId="0" fontId="5" fillId="6" borderId="18" xfId="0" applyFont="1" applyFill="1" applyBorder="1" applyAlignment="1" applyProtection="1">
      <alignment horizontal="center" vertical="center" shrinkToFit="1"/>
      <protection locked="0"/>
    </xf>
    <xf numFmtId="0" fontId="5" fillId="5" borderId="116" xfId="0" applyFont="1" applyFill="1" applyBorder="1" applyAlignment="1" applyProtection="1">
      <alignment horizontal="center" vertical="center" wrapText="1"/>
      <protection locked="0"/>
    </xf>
    <xf numFmtId="0" fontId="5" fillId="5" borderId="57" xfId="0" applyFont="1" applyFill="1" applyBorder="1" applyAlignment="1" applyProtection="1">
      <alignment horizontal="center" vertical="center" wrapText="1"/>
      <protection locked="0"/>
    </xf>
    <xf numFmtId="0" fontId="5" fillId="5" borderId="59" xfId="0" applyFont="1" applyFill="1" applyBorder="1" applyAlignment="1" applyProtection="1">
      <alignment horizontal="center" vertical="center" wrapText="1"/>
      <protection locked="0"/>
    </xf>
    <xf numFmtId="0" fontId="5" fillId="5" borderId="119" xfId="0" applyFont="1" applyFill="1" applyBorder="1" applyAlignment="1" applyProtection="1">
      <alignment horizontal="center" vertical="center" wrapText="1"/>
      <protection locked="0"/>
    </xf>
    <xf numFmtId="0" fontId="5" fillId="5" borderId="43"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shrinkToFit="1"/>
      <protection locked="0"/>
    </xf>
    <xf numFmtId="0" fontId="5" fillId="5" borderId="15" xfId="0" applyFont="1" applyFill="1" applyBorder="1" applyAlignment="1" applyProtection="1">
      <alignment horizontal="center" vertical="center" wrapText="1" shrinkToFit="1"/>
      <protection locked="0"/>
    </xf>
    <xf numFmtId="0" fontId="5" fillId="5" borderId="16" xfId="0" applyFont="1" applyFill="1" applyBorder="1" applyAlignment="1" applyProtection="1">
      <alignment horizontal="center" vertical="center" wrapText="1" shrinkToFit="1"/>
      <protection locked="0"/>
    </xf>
    <xf numFmtId="0" fontId="6" fillId="6" borderId="3" xfId="0" applyFont="1" applyFill="1" applyBorder="1" applyAlignment="1" applyProtection="1">
      <alignment horizontal="center" vertical="center" wrapText="1" shrinkToFit="1"/>
      <protection locked="0"/>
    </xf>
    <xf numFmtId="0" fontId="6" fillId="6" borderId="39" xfId="0" applyFont="1" applyFill="1" applyBorder="1" applyAlignment="1" applyProtection="1">
      <alignment horizontal="center" vertical="center" wrapText="1" shrinkToFit="1"/>
      <protection locked="0"/>
    </xf>
    <xf numFmtId="178" fontId="5" fillId="5" borderId="116" xfId="0" applyNumberFormat="1" applyFont="1" applyFill="1" applyBorder="1" applyAlignment="1" applyProtection="1">
      <alignment horizontal="center" vertical="center" wrapText="1"/>
      <protection locked="0"/>
    </xf>
    <xf numFmtId="178" fontId="5" fillId="5" borderId="57" xfId="0" applyNumberFormat="1" applyFont="1" applyFill="1" applyBorder="1" applyAlignment="1" applyProtection="1">
      <alignment horizontal="center" vertical="center" wrapText="1"/>
      <protection locked="0"/>
    </xf>
    <xf numFmtId="178" fontId="5" fillId="5" borderId="118" xfId="0" applyNumberFormat="1" applyFont="1" applyFill="1" applyBorder="1" applyAlignment="1" applyProtection="1">
      <alignment horizontal="center" vertical="center" wrapText="1"/>
      <protection locked="0"/>
    </xf>
    <xf numFmtId="178" fontId="5" fillId="5" borderId="131" xfId="0" applyNumberFormat="1" applyFont="1" applyFill="1" applyBorder="1" applyAlignment="1" applyProtection="1">
      <alignment horizontal="center" vertical="center" wrapText="1"/>
      <protection locked="0"/>
    </xf>
    <xf numFmtId="178" fontId="5" fillId="5" borderId="0" xfId="0" applyNumberFormat="1" applyFont="1" applyFill="1" applyAlignment="1" applyProtection="1">
      <alignment horizontal="center" vertical="center" wrapText="1"/>
      <protection locked="0"/>
    </xf>
    <xf numFmtId="178" fontId="5" fillId="5" borderId="143" xfId="0" applyNumberFormat="1" applyFont="1" applyFill="1" applyBorder="1" applyAlignment="1" applyProtection="1">
      <alignment horizontal="center" vertical="center" wrapText="1"/>
      <protection locked="0"/>
    </xf>
    <xf numFmtId="0" fontId="5" fillId="0" borderId="111" xfId="0" applyFont="1" applyBorder="1" applyAlignment="1">
      <alignment horizontal="center" vertical="center" wrapText="1"/>
    </xf>
    <xf numFmtId="0" fontId="5" fillId="0" borderId="130"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44" xfId="0" applyFont="1" applyBorder="1" applyAlignment="1">
      <alignment horizontal="center" vertical="center" wrapText="1"/>
    </xf>
    <xf numFmtId="0" fontId="9" fillId="0" borderId="75" xfId="0" applyFont="1" applyBorder="1" applyAlignment="1">
      <alignment horizontal="center" vertical="center" wrapText="1" shrinkToFit="1"/>
    </xf>
    <xf numFmtId="0" fontId="5" fillId="7" borderId="117" xfId="0" applyFont="1" applyFill="1" applyBorder="1" applyAlignment="1">
      <alignment horizontal="right" vertical="center" wrapText="1"/>
    </xf>
    <xf numFmtId="0" fontId="5" fillId="7" borderId="65" xfId="0" applyFont="1" applyFill="1" applyBorder="1" applyAlignment="1">
      <alignment horizontal="right" vertical="center" wrapText="1"/>
    </xf>
    <xf numFmtId="0" fontId="5" fillId="6" borderId="117" xfId="0" applyFont="1" applyFill="1" applyBorder="1" applyAlignment="1" applyProtection="1">
      <alignment horizontal="center" vertical="center" wrapText="1"/>
      <protection locked="0"/>
    </xf>
    <xf numFmtId="0" fontId="5" fillId="6" borderId="65" xfId="0" applyFont="1" applyFill="1" applyBorder="1" applyAlignment="1" applyProtection="1">
      <alignment horizontal="center" vertical="center" wrapText="1"/>
      <protection locked="0"/>
    </xf>
    <xf numFmtId="0" fontId="5" fillId="6" borderId="66" xfId="0" applyFont="1" applyFill="1" applyBorder="1" applyAlignment="1" applyProtection="1">
      <alignment horizontal="center" vertical="center" wrapText="1"/>
      <protection locked="0"/>
    </xf>
    <xf numFmtId="0" fontId="5" fillId="7" borderId="22" xfId="0" applyFont="1" applyFill="1" applyBorder="1" applyAlignment="1">
      <alignment horizontal="center" vertical="center" shrinkToFit="1"/>
    </xf>
    <xf numFmtId="0" fontId="5" fillId="7" borderId="6" xfId="0" applyFont="1" applyFill="1" applyBorder="1" applyAlignment="1">
      <alignment horizontal="center" vertical="center" shrinkToFit="1"/>
    </xf>
    <xf numFmtId="0" fontId="6" fillId="6" borderId="3" xfId="0" applyFont="1" applyFill="1" applyBorder="1" applyAlignment="1">
      <alignment horizontal="center" vertical="center" wrapText="1" shrinkToFit="1"/>
    </xf>
    <xf numFmtId="0" fontId="5" fillId="0" borderId="6" xfId="0" applyFont="1" applyBorder="1" applyAlignment="1">
      <alignment horizontal="center" vertical="center" shrinkToFit="1"/>
    </xf>
    <xf numFmtId="0" fontId="5" fillId="0" borderId="77" xfId="0" applyFont="1" applyBorder="1" applyAlignment="1">
      <alignment horizontal="center" vertical="center" wrapText="1" shrinkToFit="1"/>
    </xf>
    <xf numFmtId="0" fontId="5" fillId="0" borderId="77" xfId="0" applyFont="1" applyBorder="1" applyAlignment="1">
      <alignment horizontal="center" vertical="center" shrinkToFit="1"/>
    </xf>
    <xf numFmtId="0" fontId="17" fillId="0" borderId="4" xfId="1" applyFill="1" applyBorder="1" applyAlignment="1">
      <alignment horizontal="center" vertical="top" wrapText="1"/>
    </xf>
    <xf numFmtId="0" fontId="17" fillId="0" borderId="0" xfId="1" applyFill="1" applyBorder="1" applyAlignment="1">
      <alignment horizontal="center" vertical="top" wrapText="1"/>
    </xf>
    <xf numFmtId="0" fontId="17" fillId="0" borderId="5" xfId="1" applyFill="1" applyBorder="1" applyAlignment="1">
      <alignment horizontal="center" vertical="top" wrapText="1"/>
    </xf>
    <xf numFmtId="0" fontId="17" fillId="0" borderId="7" xfId="1" applyFill="1" applyBorder="1" applyAlignment="1">
      <alignment horizontal="center" vertical="top" wrapText="1"/>
    </xf>
    <xf numFmtId="0" fontId="5" fillId="7" borderId="2" xfId="0" applyFont="1" applyFill="1" applyBorder="1" applyAlignment="1">
      <alignment horizontal="center" vertical="center" textRotation="255" wrapText="1" shrinkToFit="1"/>
    </xf>
    <xf numFmtId="0" fontId="5" fillId="7" borderId="1" xfId="0" applyFont="1" applyFill="1" applyBorder="1" applyAlignment="1">
      <alignment horizontal="center" vertical="center" textRotation="255" shrinkToFit="1"/>
    </xf>
    <xf numFmtId="0" fontId="5" fillId="7" borderId="72" xfId="0" applyFont="1" applyFill="1" applyBorder="1" applyAlignment="1">
      <alignment horizontal="center" vertical="center" textRotation="255" shrinkToFit="1"/>
    </xf>
    <xf numFmtId="0" fontId="5" fillId="6" borderId="21" xfId="0" applyFont="1" applyFill="1" applyBorder="1" applyAlignment="1" applyProtection="1">
      <alignment horizontal="center" vertical="center" shrinkToFit="1"/>
      <protection locked="0"/>
    </xf>
    <xf numFmtId="0" fontId="5" fillId="6" borderId="26" xfId="0" applyFont="1" applyFill="1" applyBorder="1" applyAlignment="1" applyProtection="1">
      <alignment horizontal="center" vertical="center" shrinkToFit="1"/>
      <protection locked="0"/>
    </xf>
    <xf numFmtId="0" fontId="5" fillId="7" borderId="58" xfId="0" applyFont="1" applyFill="1" applyBorder="1" applyAlignment="1">
      <alignment vertical="center" shrinkToFit="1"/>
    </xf>
    <xf numFmtId="0" fontId="5" fillId="7" borderId="57" xfId="0" applyFont="1" applyFill="1" applyBorder="1" applyAlignment="1">
      <alignment vertical="center" shrinkToFit="1"/>
    </xf>
    <xf numFmtId="0" fontId="11" fillId="0" borderId="76" xfId="0" applyFont="1" applyBorder="1" applyAlignment="1">
      <alignment vertical="center" wrapText="1"/>
    </xf>
    <xf numFmtId="0" fontId="11" fillId="0" borderId="77" xfId="0" applyFont="1" applyBorder="1" applyAlignment="1">
      <alignment vertical="center" wrapText="1"/>
    </xf>
    <xf numFmtId="0" fontId="11" fillId="0" borderId="78" xfId="0" applyFont="1" applyBorder="1" applyAlignment="1">
      <alignment vertical="center" wrapText="1"/>
    </xf>
    <xf numFmtId="0" fontId="6" fillId="5" borderId="76" xfId="0" applyFont="1" applyFill="1" applyBorder="1" applyAlignment="1" applyProtection="1">
      <alignment horizontal="center" vertical="center" wrapText="1"/>
      <protection locked="0"/>
    </xf>
    <xf numFmtId="0" fontId="6" fillId="5" borderId="77" xfId="0" applyFont="1" applyFill="1" applyBorder="1" applyAlignment="1" applyProtection="1">
      <alignment horizontal="center" vertical="center" wrapText="1"/>
      <protection locked="0"/>
    </xf>
    <xf numFmtId="0" fontId="6" fillId="5" borderId="78" xfId="0" applyFont="1" applyFill="1" applyBorder="1" applyAlignment="1" applyProtection="1">
      <alignment horizontal="center" vertical="center" wrapText="1"/>
      <protection locked="0"/>
    </xf>
    <xf numFmtId="177" fontId="5" fillId="4" borderId="75" xfId="0" applyNumberFormat="1" applyFont="1" applyFill="1" applyBorder="1" applyAlignment="1">
      <alignment horizontal="right" vertical="center" wrapText="1" shrinkToFit="1"/>
    </xf>
    <xf numFmtId="177" fontId="5" fillId="4" borderId="109" xfId="0" applyNumberFormat="1" applyFont="1" applyFill="1" applyBorder="1" applyAlignment="1">
      <alignment horizontal="right" vertical="center" wrapText="1" shrinkToFit="1"/>
    </xf>
    <xf numFmtId="0" fontId="5" fillId="5" borderId="54" xfId="0" applyFont="1" applyFill="1" applyBorder="1" applyAlignment="1" applyProtection="1">
      <alignment horizontal="center" vertical="center" wrapText="1" shrinkToFit="1"/>
      <protection locked="0"/>
    </xf>
    <xf numFmtId="0" fontId="5" fillId="5" borderId="53" xfId="0" applyFont="1" applyFill="1" applyBorder="1" applyAlignment="1" applyProtection="1">
      <alignment horizontal="center" vertical="center" wrapText="1" shrinkToFit="1"/>
      <protection locked="0"/>
    </xf>
    <xf numFmtId="0" fontId="21" fillId="7" borderId="58" xfId="1" applyFont="1" applyFill="1" applyBorder="1" applyAlignment="1">
      <alignment horizontal="center" vertical="center" wrapText="1" shrinkToFit="1"/>
    </xf>
    <xf numFmtId="0" fontId="21" fillId="7" borderId="57" xfId="1" applyFont="1" applyFill="1" applyBorder="1" applyAlignment="1">
      <alignment horizontal="center" vertical="center" wrapText="1" shrinkToFit="1"/>
    </xf>
    <xf numFmtId="0" fontId="21" fillId="7" borderId="62" xfId="1" applyFont="1" applyFill="1" applyBorder="1" applyAlignment="1">
      <alignment horizontal="center" vertical="center" wrapText="1" shrinkToFit="1"/>
    </xf>
    <xf numFmtId="0" fontId="21" fillId="7" borderId="5" xfId="1" applyFont="1" applyFill="1" applyBorder="1" applyAlignment="1">
      <alignment horizontal="center" vertical="center" wrapText="1" shrinkToFit="1"/>
    </xf>
    <xf numFmtId="0" fontId="21" fillId="7" borderId="7" xfId="1" applyFont="1" applyFill="1" applyBorder="1" applyAlignment="1">
      <alignment horizontal="center" vertical="center" wrapText="1" shrinkToFit="1"/>
    </xf>
    <xf numFmtId="0" fontId="21" fillId="7" borderId="10" xfId="1" applyFont="1" applyFill="1" applyBorder="1" applyAlignment="1">
      <alignment horizontal="center" vertical="center" wrapText="1" shrinkToFit="1"/>
    </xf>
    <xf numFmtId="0" fontId="6" fillId="0" borderId="3" xfId="0" applyFont="1" applyBorder="1" applyAlignment="1">
      <alignment horizontal="center" vertical="center" wrapText="1" shrinkToFit="1"/>
    </xf>
    <xf numFmtId="0" fontId="5" fillId="6" borderId="27" xfId="0" applyFont="1" applyFill="1" applyBorder="1" applyAlignment="1" applyProtection="1">
      <alignment horizontal="center" vertical="center" shrinkToFit="1"/>
      <protection locked="0"/>
    </xf>
    <xf numFmtId="0" fontId="5" fillId="5" borderId="147" xfId="0" applyFont="1" applyFill="1" applyBorder="1" applyAlignment="1" applyProtection="1">
      <alignment horizontal="center" vertical="center" wrapText="1"/>
      <protection locked="0"/>
    </xf>
    <xf numFmtId="0" fontId="5" fillId="5" borderId="146" xfId="0" applyFont="1" applyFill="1" applyBorder="1" applyAlignment="1" applyProtection="1">
      <alignment horizontal="center" vertical="center" wrapText="1"/>
      <protection locked="0"/>
    </xf>
    <xf numFmtId="0" fontId="5" fillId="5" borderId="65"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wrapText="1"/>
      <protection locked="0"/>
    </xf>
    <xf numFmtId="0" fontId="5" fillId="7" borderId="2"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9" xfId="0" applyFont="1" applyFill="1" applyBorder="1" applyAlignment="1">
      <alignment horizontal="left" vertical="top" wrapText="1"/>
    </xf>
    <xf numFmtId="0" fontId="35" fillId="0" borderId="0" xfId="1" applyFont="1" applyAlignment="1">
      <alignment horizontal="center" vertical="center"/>
    </xf>
    <xf numFmtId="0" fontId="42" fillId="0" borderId="0" xfId="6" applyFont="1" applyAlignment="1">
      <alignment horizontal="center" vertical="center"/>
    </xf>
    <xf numFmtId="0" fontId="2" fillId="0" borderId="165" xfId="6" applyBorder="1" applyAlignment="1">
      <alignment horizontal="center" vertical="center" wrapText="1"/>
    </xf>
    <xf numFmtId="0" fontId="2" fillId="0" borderId="168" xfId="6" applyBorder="1" applyAlignment="1">
      <alignment horizontal="center" vertical="center" wrapText="1"/>
    </xf>
    <xf numFmtId="0" fontId="2" fillId="0" borderId="170" xfId="6" applyBorder="1" applyAlignment="1">
      <alignment horizontal="center" vertical="center" wrapText="1"/>
    </xf>
    <xf numFmtId="0" fontId="2" fillId="0" borderId="166" xfId="6" applyBorder="1" applyAlignment="1">
      <alignment horizontal="center" vertical="center"/>
    </xf>
    <xf numFmtId="0" fontId="2" fillId="0" borderId="167" xfId="6" applyBorder="1" applyAlignment="1">
      <alignment horizontal="center" vertical="center"/>
    </xf>
    <xf numFmtId="0" fontId="3" fillId="8" borderId="22" xfId="2" applyFill="1" applyBorder="1" applyAlignment="1">
      <alignment horizontal="left" vertical="top" wrapText="1"/>
    </xf>
    <xf numFmtId="0" fontId="3" fillId="8" borderId="6" xfId="2" applyFill="1" applyBorder="1" applyAlignment="1">
      <alignment horizontal="left" vertical="top" wrapText="1"/>
    </xf>
    <xf numFmtId="0" fontId="3" fillId="8" borderId="103" xfId="2" applyFill="1" applyBorder="1" applyAlignment="1">
      <alignment horizontal="left" vertical="top" wrapText="1"/>
    </xf>
    <xf numFmtId="0" fontId="3" fillId="8" borderId="93" xfId="2" applyFill="1" applyBorder="1" applyAlignment="1">
      <alignment horizontal="left" vertical="top" wrapText="1"/>
    </xf>
    <xf numFmtId="0" fontId="3" fillId="8" borderId="94" xfId="2" applyFill="1" applyBorder="1" applyAlignment="1">
      <alignment horizontal="left" vertical="top" wrapText="1"/>
    </xf>
    <xf numFmtId="0" fontId="3" fillId="8" borderId="95" xfId="2" applyFill="1" applyBorder="1" applyAlignment="1">
      <alignment horizontal="left" vertical="top" wrapText="1"/>
    </xf>
    <xf numFmtId="0" fontId="3" fillId="8" borderId="4" xfId="2" applyFill="1" applyBorder="1" applyAlignment="1">
      <alignment horizontal="left" vertical="top" wrapText="1"/>
    </xf>
    <xf numFmtId="0" fontId="3" fillId="8" borderId="0" xfId="2" applyFill="1" applyAlignment="1">
      <alignment horizontal="left" vertical="top" wrapText="1"/>
    </xf>
    <xf numFmtId="0" fontId="3" fillId="8" borderId="97" xfId="2" applyFill="1" applyBorder="1" applyAlignment="1">
      <alignment horizontal="left" vertical="top" wrapText="1"/>
    </xf>
    <xf numFmtId="0" fontId="0" fillId="8" borderId="101" xfId="3" applyFont="1" applyFill="1" applyBorder="1" applyAlignment="1">
      <alignment horizontal="left" vertical="center" wrapText="1"/>
    </xf>
    <xf numFmtId="0" fontId="8" fillId="8" borderId="101" xfId="3" applyFill="1" applyBorder="1" applyAlignment="1">
      <alignment horizontal="left" vertical="center" wrapText="1"/>
    </xf>
    <xf numFmtId="0" fontId="8" fillId="8" borderId="102" xfId="3" applyFill="1" applyBorder="1" applyAlignment="1">
      <alignment horizontal="left" vertical="center" wrapText="1"/>
    </xf>
    <xf numFmtId="0" fontId="3" fillId="8" borderId="92" xfId="2" applyFill="1" applyBorder="1" applyAlignment="1">
      <alignment horizontal="center" vertical="center" wrapText="1"/>
    </xf>
    <xf numFmtId="0" fontId="3" fillId="8" borderId="96" xfId="2" applyFill="1" applyBorder="1" applyAlignment="1">
      <alignment horizontal="center" vertical="center" wrapText="1"/>
    </xf>
    <xf numFmtId="0" fontId="3" fillId="8" borderId="98" xfId="2" applyFill="1" applyBorder="1" applyAlignment="1">
      <alignment horizontal="center" vertical="center" wrapText="1"/>
    </xf>
    <xf numFmtId="0" fontId="34" fillId="0" borderId="0" xfId="1" applyFont="1" applyAlignment="1">
      <alignment horizontal="center" vertical="center"/>
    </xf>
    <xf numFmtId="0" fontId="18" fillId="0" borderId="7" xfId="0" applyFont="1" applyBorder="1" applyAlignment="1">
      <alignment horizontal="center" vertical="center" wrapText="1"/>
    </xf>
  </cellXfs>
  <cellStyles count="9">
    <cellStyle name="パーセント 2" xfId="8" xr:uid="{A875F48A-F6AA-4685-8982-4AF9C1E821B2}"/>
    <cellStyle name="ハイパーリンク" xfId="1" builtinId="8"/>
    <cellStyle name="桁区切り" xfId="5" builtinId="6"/>
    <cellStyle name="桁区切り 2" xfId="4" xr:uid="{F7F34171-FAB7-44C3-ADC1-73F217B2C1AC}"/>
    <cellStyle name="桁区切り 3" xfId="7" xr:uid="{C974465C-EDD6-45C3-BA72-DC63BCF6CD52}"/>
    <cellStyle name="標準" xfId="0" builtinId="0"/>
    <cellStyle name="標準 2" xfId="6" xr:uid="{A6FEEA29-DAA7-4A39-8B35-BB38F5D2D492}"/>
    <cellStyle name="標準 3 2" xfId="2" xr:uid="{2C090B31-238A-4A0E-B67A-4828B8A8EB3F}"/>
    <cellStyle name="標準_【案】Ｈ１８調査票" xfId="3" xr:uid="{A631AA07-408A-4BD4-A58C-E51CD9ABC460}"/>
  </cellStyles>
  <dxfs count="88">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ill>
        <patternFill>
          <bgColor theme="1" tint="0.499984740745262"/>
        </patternFill>
      </fill>
    </dxf>
    <dxf>
      <fill>
        <patternFill>
          <bgColor theme="1" tint="0.499984740745262"/>
        </patternFill>
      </fill>
    </dxf>
    <dxf>
      <font>
        <color rgb="FFFF0000"/>
      </font>
      <numFmt numFmtId="0" formatCode="General"/>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ont>
        <color rgb="FFFF0000"/>
      </font>
      <fill>
        <patternFill>
          <bgColor rgb="FFFFFF00"/>
        </patternFill>
      </fill>
    </dxf>
    <dxf>
      <fill>
        <patternFill>
          <bgColor theme="6"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Y$40" lockText="1" noThreeD="1"/>
</file>

<file path=xl/ctrlProps/ctrlProp10.xml><?xml version="1.0" encoding="utf-8"?>
<formControlPr xmlns="http://schemas.microsoft.com/office/spreadsheetml/2009/9/main" objectType="CheckBox" fmlaLink="$Y$65"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51" lockText="1" noThreeD="1"/>
</file>

<file path=xl/ctrlProps/ctrlProp6.xml><?xml version="1.0" encoding="utf-8"?>
<formControlPr xmlns="http://schemas.microsoft.com/office/spreadsheetml/2009/9/main" objectType="CheckBox" fmlaLink="$Y$53" lockText="1" noThreeD="1"/>
</file>

<file path=xl/ctrlProps/ctrlProp7.xml><?xml version="1.0" encoding="utf-8"?>
<formControlPr xmlns="http://schemas.microsoft.com/office/spreadsheetml/2009/9/main" objectType="CheckBox" fmlaLink="$Y$55" lockText="1" noThreeD="1"/>
</file>

<file path=xl/ctrlProps/ctrlProp8.xml><?xml version="1.0" encoding="utf-8"?>
<formControlPr xmlns="http://schemas.microsoft.com/office/spreadsheetml/2009/9/main" objectType="CheckBox" fmlaLink="$Y$64" lockText="1" noThreeD="1"/>
</file>

<file path=xl/ctrlProps/ctrlProp9.xml><?xml version="1.0" encoding="utf-8"?>
<formControlPr xmlns="http://schemas.microsoft.com/office/spreadsheetml/2009/9/main" objectType="CheckBox" fmlaLink="$Y$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121920</xdr:colOff>
          <xdr:row>39</xdr:row>
          <xdr:rowOff>38100</xdr:rowOff>
        </xdr:from>
        <xdr:to>
          <xdr:col>6</xdr:col>
          <xdr:colOff>365760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38</xdr:row>
          <xdr:rowOff>38100</xdr:rowOff>
        </xdr:from>
        <xdr:to>
          <xdr:col>6</xdr:col>
          <xdr:colOff>365760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46</xdr:row>
          <xdr:rowOff>22860</xdr:rowOff>
        </xdr:from>
        <xdr:to>
          <xdr:col>12</xdr:col>
          <xdr:colOff>1905</xdr:colOff>
          <xdr:row>47</xdr:row>
          <xdr:rowOff>259080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22860</xdr:rowOff>
        </xdr:from>
        <xdr:to>
          <xdr:col>12</xdr:col>
          <xdr:colOff>1905</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7620</xdr:rowOff>
        </xdr:from>
        <xdr:to>
          <xdr:col>12</xdr:col>
          <xdr:colOff>0</xdr:colOff>
          <xdr:row>51</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52</xdr:row>
          <xdr:rowOff>38100</xdr:rowOff>
        </xdr:from>
        <xdr:to>
          <xdr:col>12</xdr:col>
          <xdr:colOff>0</xdr:colOff>
          <xdr:row>53</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83820</xdr:rowOff>
        </xdr:from>
        <xdr:to>
          <xdr:col>5</xdr:col>
          <xdr:colOff>0</xdr:colOff>
          <xdr:row>60</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66</xdr:row>
          <xdr:rowOff>106680</xdr:rowOff>
        </xdr:from>
        <xdr:to>
          <xdr:col>5</xdr:col>
          <xdr:colOff>1905</xdr:colOff>
          <xdr:row>70</xdr:row>
          <xdr:rowOff>190500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7620</xdr:rowOff>
        </xdr:from>
        <xdr:to>
          <xdr:col>12</xdr:col>
          <xdr:colOff>7620</xdr:colOff>
          <xdr:row>49</xdr:row>
          <xdr:rowOff>274320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1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274320</xdr:colOff>
          <xdr:row>64</xdr:row>
          <xdr:rowOff>297180</xdr:rowOff>
        </xdr:from>
        <xdr:to>
          <xdr:col>20</xdr:col>
          <xdr:colOff>274320</xdr:colOff>
          <xdr:row>64</xdr:row>
          <xdr:rowOff>533400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1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87"/>
    <tableColumn id="3" xr3:uid="{94158DED-212E-4FCA-9C76-D7B49203C924}" name="回答番号"/>
    <tableColumn id="4" xr3:uid="{9DA85693-DEEE-4352-909A-4E1F62CA3871}" name="回答内容" dataDxfId="8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E12" sqref="E12"/>
    </sheetView>
  </sheetViews>
  <sheetFormatPr defaultRowHeight="13.15"/>
  <cols>
    <col min="1" max="1" width="10.7109375" customWidth="1"/>
    <col min="2" max="2" width="57.42578125" style="86" bestFit="1" customWidth="1"/>
    <col min="3" max="3" width="10.7109375" customWidth="1"/>
    <col min="4" max="4" width="45.7109375" style="86" customWidth="1"/>
  </cols>
  <sheetData>
    <row r="1" spans="1:4">
      <c r="A1" t="s">
        <v>0</v>
      </c>
      <c r="B1" s="86" t="s">
        <v>1</v>
      </c>
      <c r="C1" t="s">
        <v>2</v>
      </c>
      <c r="D1" s="86" t="s">
        <v>3</v>
      </c>
    </row>
    <row r="2" spans="1:4" ht="39.6">
      <c r="A2" t="s">
        <v>4</v>
      </c>
      <c r="B2" s="86" t="s">
        <v>5</v>
      </c>
      <c r="C2" t="s">
        <v>6</v>
      </c>
      <c r="D2" s="86" t="s">
        <v>7</v>
      </c>
    </row>
    <row r="3" spans="1:4">
      <c r="A3" t="s">
        <v>8</v>
      </c>
      <c r="B3" s="86" t="s">
        <v>9</v>
      </c>
      <c r="C3" t="s">
        <v>10</v>
      </c>
      <c r="D3" s="86" t="s">
        <v>11</v>
      </c>
    </row>
    <row r="4" spans="1:4" ht="52.9">
      <c r="A4" t="s">
        <v>12</v>
      </c>
      <c r="B4" s="86" t="s">
        <v>13</v>
      </c>
      <c r="C4" t="s">
        <v>14</v>
      </c>
      <c r="D4" s="86" t="s">
        <v>15</v>
      </c>
    </row>
  </sheetData>
  <sheetProtection algorithmName="SHA-512" hashValue="vgqaYAQsnt+DgD/3knR+VNnfnVX/fWTQruWTg8n7CyFkvst+hdmwtyvLxlczS/sqKw7ZCfnFLvQmEusTXjBhCg==" saltValue="gdkEJZAxcrDSm5c5iSGGeg==" spinCount="100000" sheet="1" formatCells="0" formatColumns="0" formatRows="0"/>
  <phoneticPr fontId="15"/>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O18" sqref="O18"/>
    </sheetView>
  </sheetViews>
  <sheetFormatPr defaultRowHeight="13.15"/>
  <cols>
    <col min="2" max="2" width="11.7109375" bestFit="1" customWidth="1"/>
  </cols>
  <sheetData>
    <row r="1" spans="1:7" ht="18.600000000000001" thickBot="1">
      <c r="A1" s="96" t="s">
        <v>411</v>
      </c>
      <c r="B1" s="97" t="s">
        <v>412</v>
      </c>
      <c r="C1" s="98" t="s">
        <v>413</v>
      </c>
      <c r="D1" s="98" t="s">
        <v>414</v>
      </c>
      <c r="E1" s="98" t="s">
        <v>415</v>
      </c>
      <c r="F1" s="99" t="s">
        <v>416</v>
      </c>
      <c r="G1" s="100" t="s">
        <v>417</v>
      </c>
    </row>
    <row r="2" spans="1:7" ht="13.9" thickTop="1">
      <c r="B2" s="80">
        <f ca="1">TODAY()</f>
        <v>45810</v>
      </c>
      <c r="C2" t="str">
        <f>大阪大学使用欄2!H2</f>
        <v/>
      </c>
      <c r="D2">
        <f>大阪大学使用欄2!M2</f>
        <v>0</v>
      </c>
      <c r="E2">
        <f>【様式】受託研究変更申込書!I78</f>
        <v>0</v>
      </c>
    </row>
  </sheetData>
  <sheetProtection algorithmName="SHA-512" hashValue="3iJFMZ/99JzImCzJl7TqwaFYtSMIMN8WN0Rp70FVLhstV0XWr/BZ7ZDSLmfyqVsP/kCv1b4SrEpmwuEjJ9c7Sg==" saltValue="ZMYfUHfBi41ZtVe56C0LkA==" spinCount="100000" sheet="1" formatCells="0" formatColumns="0" formatRows="0"/>
  <phoneticPr fontId="15"/>
  <conditionalFormatting sqref="A1:G1">
    <cfRule type="expression" dxfId="0" priority="1">
      <formula>$G1&lt;&gt;""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2"/>
  <sheetViews>
    <sheetView tabSelected="1" view="pageBreakPreview" zoomScale="70" zoomScaleNormal="70" zoomScaleSheetLayoutView="70" workbookViewId="0">
      <selection activeCell="AJ12" sqref="AJ12"/>
    </sheetView>
  </sheetViews>
  <sheetFormatPr defaultColWidth="9" defaultRowHeight="14.45"/>
  <cols>
    <col min="1" max="1" width="2.42578125" style="1" customWidth="1"/>
    <col min="2" max="2" width="0.7109375" style="1" customWidth="1"/>
    <col min="3" max="6" width="6.42578125" style="1" customWidth="1"/>
    <col min="7" max="8" width="6" style="1" customWidth="1"/>
    <col min="9" max="9" width="5.7109375" style="1" customWidth="1"/>
    <col min="10" max="11" width="5.42578125" style="1" customWidth="1"/>
    <col min="12" max="12" width="6.28515625" style="1" customWidth="1"/>
    <col min="13" max="13" width="5.28515625" style="1" customWidth="1"/>
    <col min="14" max="14" width="5.7109375" style="1" customWidth="1"/>
    <col min="15" max="16" width="5.42578125" style="1" customWidth="1"/>
    <col min="17" max="17" width="9.42578125" style="1" customWidth="1"/>
    <col min="18" max="18" width="3.140625" style="1" customWidth="1"/>
    <col min="19" max="21" width="5.28515625" style="1" customWidth="1"/>
    <col min="22" max="22" width="9.7109375" style="1" customWidth="1"/>
    <col min="23" max="23" width="4" style="1" customWidth="1"/>
    <col min="24" max="24" width="5.7109375" style="1" bestFit="1" customWidth="1"/>
    <col min="25" max="25" width="41" style="1" hidden="1" customWidth="1"/>
    <col min="26" max="26" width="9" style="1" customWidth="1"/>
    <col min="27"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16</v>
      </c>
      <c r="D2" s="2"/>
      <c r="E2" s="2"/>
      <c r="F2" s="2"/>
      <c r="G2" s="2"/>
      <c r="H2" s="2"/>
      <c r="I2" s="2"/>
      <c r="J2" s="2"/>
      <c r="K2" s="2"/>
      <c r="L2" s="2"/>
      <c r="M2" s="2"/>
      <c r="N2" s="2"/>
      <c r="O2" s="2"/>
      <c r="P2" s="2"/>
      <c r="Q2" s="2"/>
      <c r="R2" s="296" t="s">
        <v>17</v>
      </c>
      <c r="S2" s="297"/>
      <c r="T2" s="298"/>
      <c r="U2" s="298"/>
      <c r="V2" s="298"/>
      <c r="W2" s="298"/>
      <c r="X2" s="299"/>
      <c r="Y2" s="2"/>
      <c r="Z2" s="6" t="str">
        <f>IF(I79="あり",CONCATENATE(G79,I79),"")</f>
        <v/>
      </c>
    </row>
    <row r="3" spans="2:26" ht="22.5" customHeight="1" thickTop="1">
      <c r="B3" s="2"/>
      <c r="C3" s="249"/>
      <c r="D3" s="249"/>
      <c r="E3" s="249"/>
      <c r="F3" s="249"/>
      <c r="G3" s="2"/>
      <c r="H3" s="2"/>
      <c r="I3" s="2"/>
      <c r="J3" s="2"/>
      <c r="K3" s="2"/>
      <c r="L3" s="2"/>
      <c r="M3" s="2"/>
      <c r="N3" s="2"/>
      <c r="O3" s="2"/>
      <c r="P3" s="2"/>
      <c r="Q3" s="2"/>
      <c r="R3" s="2"/>
      <c r="S3" s="2"/>
      <c r="T3" s="2"/>
      <c r="U3" s="2"/>
      <c r="V3" s="2"/>
      <c r="W3" s="2"/>
      <c r="X3" s="2"/>
      <c r="Y3" s="2"/>
      <c r="Z3" s="6"/>
    </row>
    <row r="4" spans="2:26" ht="22.5" customHeight="1" thickBot="1">
      <c r="B4" s="2"/>
      <c r="C4" s="6" t="s">
        <v>18</v>
      </c>
      <c r="D4" s="6"/>
      <c r="E4" s="7"/>
      <c r="F4" s="7"/>
      <c r="G4" s="7"/>
      <c r="H4" s="7"/>
      <c r="I4" s="7"/>
      <c r="J4" s="7"/>
      <c r="K4" s="7"/>
      <c r="L4" s="7"/>
      <c r="M4" s="7"/>
      <c r="N4" s="7"/>
      <c r="O4" s="7"/>
      <c r="P4" s="7"/>
      <c r="Q4" s="2"/>
      <c r="R4" s="2"/>
      <c r="S4" s="2"/>
      <c r="T4" s="2"/>
      <c r="U4" s="2"/>
      <c r="V4" s="2"/>
      <c r="W4" s="2"/>
      <c r="X4" s="2"/>
      <c r="Y4" s="2"/>
      <c r="Z4" s="6" t="str">
        <f>IF(U79="あり",CONCATENATE(S79,U79),"")</f>
        <v/>
      </c>
    </row>
    <row r="5" spans="2:26" ht="22.5" customHeight="1" thickTop="1">
      <c r="B5" s="2"/>
      <c r="C5" s="2"/>
      <c r="D5" s="2"/>
      <c r="E5" s="2"/>
      <c r="F5" s="2"/>
      <c r="G5" s="2"/>
      <c r="H5" s="2"/>
      <c r="I5" s="2"/>
      <c r="J5" s="2"/>
      <c r="K5" s="2"/>
      <c r="L5" s="2"/>
      <c r="M5" s="333" t="s">
        <v>19</v>
      </c>
      <c r="N5" s="300" t="s">
        <v>20</v>
      </c>
      <c r="O5" s="301"/>
      <c r="P5" s="302"/>
      <c r="Q5" s="302"/>
      <c r="R5" s="302"/>
      <c r="S5" s="302"/>
      <c r="T5" s="302"/>
      <c r="U5" s="302"/>
      <c r="V5" s="302"/>
      <c r="W5" s="302"/>
      <c r="X5" s="303"/>
      <c r="Y5" s="2"/>
      <c r="Z5" s="6" t="str">
        <f>IF(G81&lt;&gt;"なし",CONCATENATE(C81,G81),"")</f>
        <v/>
      </c>
    </row>
    <row r="6" spans="2:26" ht="22.5" customHeight="1">
      <c r="B6" s="2"/>
      <c r="C6" s="2"/>
      <c r="D6" s="2"/>
      <c r="E6" s="2"/>
      <c r="F6" s="2"/>
      <c r="G6" s="2"/>
      <c r="H6" s="2"/>
      <c r="I6" s="2"/>
      <c r="J6" s="2"/>
      <c r="K6" s="2"/>
      <c r="L6" s="2"/>
      <c r="M6" s="334"/>
      <c r="N6" s="304" t="s">
        <v>21</v>
      </c>
      <c r="O6" s="305"/>
      <c r="P6" s="306"/>
      <c r="Q6" s="306"/>
      <c r="R6" s="306"/>
      <c r="S6" s="306"/>
      <c r="T6" s="306"/>
      <c r="U6" s="306"/>
      <c r="V6" s="306"/>
      <c r="W6" s="306"/>
      <c r="X6" s="307"/>
      <c r="Y6" s="2"/>
      <c r="Z6" s="6"/>
    </row>
    <row r="7" spans="2:26" ht="22.5" customHeight="1" thickBot="1">
      <c r="B7" s="2"/>
      <c r="C7" s="2"/>
      <c r="D7" s="2"/>
      <c r="E7" s="2"/>
      <c r="F7" s="2"/>
      <c r="G7" s="2"/>
      <c r="H7" s="2"/>
      <c r="I7" s="2"/>
      <c r="J7" s="2"/>
      <c r="K7" s="36"/>
      <c r="L7" s="2"/>
      <c r="M7" s="335"/>
      <c r="N7" s="339" t="s">
        <v>22</v>
      </c>
      <c r="O7" s="245"/>
      <c r="P7" s="246"/>
      <c r="Q7" s="247"/>
      <c r="R7" s="247"/>
      <c r="S7" s="247"/>
      <c r="T7" s="245" t="s">
        <v>23</v>
      </c>
      <c r="U7" s="245"/>
      <c r="V7" s="246"/>
      <c r="W7" s="247"/>
      <c r="X7" s="248"/>
      <c r="Y7" s="2"/>
      <c r="Z7" s="2"/>
    </row>
    <row r="8" spans="2:26" ht="30" customHeight="1" thickTop="1">
      <c r="B8" s="2"/>
      <c r="C8" s="2"/>
      <c r="D8" s="2"/>
      <c r="E8" s="2"/>
      <c r="F8" s="2"/>
      <c r="G8" s="2"/>
      <c r="H8" s="2"/>
      <c r="I8" s="2"/>
      <c r="J8" s="2"/>
      <c r="K8" s="2"/>
      <c r="L8" s="2"/>
      <c r="M8" s="2"/>
      <c r="N8" s="2"/>
      <c r="O8" s="2"/>
      <c r="P8" s="2"/>
      <c r="Q8" s="2"/>
      <c r="R8" s="2"/>
      <c r="S8" s="2" t="s">
        <v>24</v>
      </c>
      <c r="T8" s="2"/>
      <c r="U8" s="2"/>
      <c r="V8" s="2"/>
      <c r="W8" s="2"/>
      <c r="X8" s="2"/>
      <c r="Y8" s="2"/>
      <c r="Z8" s="2"/>
    </row>
    <row r="9" spans="2:26" ht="22.5" customHeight="1">
      <c r="B9" s="2"/>
      <c r="C9" s="267" t="s">
        <v>25</v>
      </c>
      <c r="D9" s="267"/>
      <c r="E9" s="267"/>
      <c r="F9" s="267"/>
      <c r="G9" s="267"/>
      <c r="H9" s="267"/>
      <c r="I9" s="267"/>
      <c r="J9" s="267"/>
      <c r="K9" s="267"/>
      <c r="L9" s="267"/>
      <c r="M9" s="267"/>
      <c r="N9" s="267"/>
      <c r="O9" s="267"/>
      <c r="P9" s="267"/>
      <c r="Q9" s="267"/>
      <c r="R9" s="267"/>
      <c r="S9" s="267"/>
      <c r="T9" s="267"/>
      <c r="U9" s="267"/>
      <c r="V9" s="267"/>
      <c r="W9" s="267"/>
      <c r="X9" s="267"/>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249" t="s">
        <v>26</v>
      </c>
      <c r="D11" s="249"/>
      <c r="E11" s="249"/>
      <c r="F11" s="249"/>
      <c r="G11" s="249"/>
      <c r="H11" s="249"/>
      <c r="I11" s="249"/>
      <c r="J11" s="249"/>
      <c r="K11" s="249"/>
      <c r="L11" s="249"/>
      <c r="M11" s="249"/>
      <c r="N11" s="249"/>
      <c r="O11" s="249"/>
      <c r="P11" s="249"/>
      <c r="Q11" s="249"/>
      <c r="R11" s="249"/>
      <c r="S11" s="249"/>
      <c r="T11" s="249"/>
      <c r="U11" s="249"/>
      <c r="V11" s="249"/>
      <c r="W11" s="249"/>
      <c r="X11" s="249"/>
      <c r="Y11" s="2"/>
      <c r="Z11" s="2"/>
    </row>
    <row r="12" spans="2:26" ht="21.6" customHeight="1" thickBot="1">
      <c r="B12" s="2"/>
      <c r="C12" s="176" t="s">
        <v>27</v>
      </c>
      <c r="D12" s="176"/>
      <c r="E12" s="176"/>
      <c r="F12" s="176"/>
      <c r="G12" s="176"/>
      <c r="H12" s="176"/>
      <c r="I12" s="176"/>
      <c r="J12" s="176"/>
      <c r="K12" s="176"/>
      <c r="L12" s="176"/>
      <c r="M12" s="176"/>
      <c r="N12" s="176"/>
      <c r="O12" s="176"/>
      <c r="P12" s="176"/>
      <c r="Q12" s="176"/>
      <c r="R12" s="176"/>
      <c r="S12" s="176"/>
      <c r="T12" s="176"/>
      <c r="U12" s="176"/>
      <c r="V12" s="176"/>
      <c r="W12" s="176"/>
      <c r="X12" s="176"/>
      <c r="Y12" s="2"/>
      <c r="Z12" s="2"/>
    </row>
    <row r="13" spans="2:26" ht="22.5" customHeight="1" thickTop="1" thickBot="1">
      <c r="B13" s="2"/>
      <c r="C13" s="340" t="s">
        <v>28</v>
      </c>
      <c r="D13" s="341"/>
      <c r="E13" s="341"/>
      <c r="F13" s="341"/>
      <c r="G13" s="344"/>
      <c r="H13" s="345"/>
      <c r="I13" s="345"/>
      <c r="J13" s="345"/>
      <c r="K13" s="345"/>
      <c r="L13" s="345"/>
      <c r="M13" s="345"/>
      <c r="N13" s="345"/>
      <c r="O13" s="345"/>
      <c r="P13" s="345"/>
      <c r="Q13" s="345"/>
      <c r="R13" s="345"/>
      <c r="S13" s="345"/>
      <c r="T13" s="345"/>
      <c r="U13" s="345"/>
      <c r="V13" s="345"/>
      <c r="W13" s="345"/>
      <c r="X13" s="346"/>
      <c r="Y13" s="2"/>
      <c r="Z13" s="2"/>
    </row>
    <row r="14" spans="2:26" ht="22.5" customHeight="1" thickBot="1">
      <c r="B14" s="2"/>
      <c r="C14" s="342"/>
      <c r="D14" s="343"/>
      <c r="E14" s="343"/>
      <c r="F14" s="343"/>
      <c r="G14" s="347"/>
      <c r="H14" s="348"/>
      <c r="I14" s="348"/>
      <c r="J14" s="348"/>
      <c r="K14" s="348"/>
      <c r="L14" s="348"/>
      <c r="M14" s="348"/>
      <c r="N14" s="348"/>
      <c r="O14" s="348"/>
      <c r="P14" s="348"/>
      <c r="Q14" s="348"/>
      <c r="R14" s="348"/>
      <c r="S14" s="348"/>
      <c r="T14" s="348"/>
      <c r="U14" s="348"/>
      <c r="V14" s="348"/>
      <c r="W14" s="348"/>
      <c r="X14" s="349"/>
      <c r="Y14" s="2"/>
      <c r="Z14" s="2"/>
    </row>
    <row r="15" spans="2:26" ht="42.75" customHeight="1" thickBot="1">
      <c r="B15" s="2"/>
      <c r="C15" s="357" t="s">
        <v>29</v>
      </c>
      <c r="D15" s="358"/>
      <c r="E15" s="358"/>
      <c r="F15" s="359"/>
      <c r="G15" s="336"/>
      <c r="H15" s="337"/>
      <c r="I15" s="337"/>
      <c r="J15" s="337"/>
      <c r="K15" s="337"/>
      <c r="L15" s="337"/>
      <c r="M15" s="337"/>
      <c r="N15" s="337"/>
      <c r="O15" s="337"/>
      <c r="P15" s="337"/>
      <c r="Q15" s="337"/>
      <c r="R15" s="337"/>
      <c r="S15" s="337"/>
      <c r="T15" s="337"/>
      <c r="U15" s="337"/>
      <c r="V15" s="337"/>
      <c r="W15" s="337"/>
      <c r="X15" s="338"/>
      <c r="Y15" s="2"/>
      <c r="Z15" s="2"/>
    </row>
    <row r="16" spans="2:26" ht="22.5" customHeight="1" thickBot="1">
      <c r="B16" s="2"/>
      <c r="C16" s="236" t="s">
        <v>30</v>
      </c>
      <c r="D16" s="237"/>
      <c r="E16" s="237"/>
      <c r="F16" s="237"/>
      <c r="G16" s="350"/>
      <c r="H16" s="348"/>
      <c r="I16" s="348"/>
      <c r="J16" s="348"/>
      <c r="K16" s="348"/>
      <c r="L16" s="348"/>
      <c r="M16" s="348"/>
      <c r="N16" s="348"/>
      <c r="O16" s="348"/>
      <c r="P16" s="348"/>
      <c r="Q16" s="348"/>
      <c r="R16" s="348"/>
      <c r="S16" s="348"/>
      <c r="T16" s="348"/>
      <c r="U16" s="348"/>
      <c r="V16" s="348"/>
      <c r="W16" s="348"/>
      <c r="X16" s="349"/>
      <c r="Y16" s="2"/>
      <c r="Z16" s="2"/>
    </row>
    <row r="17" spans="2:25" ht="22.5" customHeight="1" thickBot="1">
      <c r="B17" s="2"/>
      <c r="C17" s="308"/>
      <c r="D17" s="237"/>
      <c r="E17" s="237"/>
      <c r="F17" s="237"/>
      <c r="G17" s="347"/>
      <c r="H17" s="348"/>
      <c r="I17" s="348"/>
      <c r="J17" s="348"/>
      <c r="K17" s="348"/>
      <c r="L17" s="348"/>
      <c r="M17" s="348"/>
      <c r="N17" s="348"/>
      <c r="O17" s="348"/>
      <c r="P17" s="348"/>
      <c r="Q17" s="348"/>
      <c r="R17" s="348"/>
      <c r="S17" s="348"/>
      <c r="T17" s="348"/>
      <c r="U17" s="348"/>
      <c r="V17" s="348"/>
      <c r="W17" s="348"/>
      <c r="X17" s="349"/>
      <c r="Y17" s="2"/>
    </row>
    <row r="18" spans="2:25" ht="22.5" customHeight="1" thickTop="1">
      <c r="B18" s="2"/>
      <c r="C18" s="351" t="s">
        <v>31</v>
      </c>
      <c r="D18" s="352"/>
      <c r="E18" s="352"/>
      <c r="F18" s="352"/>
      <c r="G18" s="312" t="s">
        <v>32</v>
      </c>
      <c r="H18" s="313"/>
      <c r="I18" s="318" t="s">
        <v>33</v>
      </c>
      <c r="J18" s="319"/>
      <c r="K18" s="312" t="s">
        <v>20</v>
      </c>
      <c r="L18" s="313"/>
      <c r="M18" s="314"/>
      <c r="N18" s="314"/>
      <c r="O18" s="314"/>
      <c r="P18" s="314"/>
      <c r="Q18" s="314"/>
      <c r="R18" s="314"/>
      <c r="S18" s="314"/>
      <c r="T18" s="314"/>
      <c r="U18" s="314"/>
      <c r="V18" s="314"/>
      <c r="W18" s="314"/>
      <c r="X18" s="315"/>
      <c r="Y18" s="2"/>
    </row>
    <row r="19" spans="2:25" ht="22.5" customHeight="1">
      <c r="B19" s="2"/>
      <c r="C19" s="353"/>
      <c r="D19" s="354"/>
      <c r="E19" s="354"/>
      <c r="F19" s="354"/>
      <c r="G19" s="316" t="s">
        <v>34</v>
      </c>
      <c r="H19" s="317"/>
      <c r="I19" s="318"/>
      <c r="J19" s="318"/>
      <c r="K19" s="318"/>
      <c r="L19" s="318"/>
      <c r="M19" s="318"/>
      <c r="N19" s="319"/>
      <c r="O19" s="329" t="s">
        <v>35</v>
      </c>
      <c r="P19" s="330"/>
      <c r="Q19" s="318"/>
      <c r="R19" s="318"/>
      <c r="S19" s="318"/>
      <c r="T19" s="318"/>
      <c r="U19" s="318"/>
      <c r="V19" s="318"/>
      <c r="W19" s="318"/>
      <c r="X19" s="320"/>
      <c r="Y19" s="2"/>
    </row>
    <row r="20" spans="2:25" ht="22.5" customHeight="1" thickBot="1">
      <c r="B20" s="2"/>
      <c r="C20" s="355"/>
      <c r="D20" s="356"/>
      <c r="E20" s="356"/>
      <c r="F20" s="356"/>
      <c r="G20" s="321" t="s">
        <v>36</v>
      </c>
      <c r="H20" s="322"/>
      <c r="I20" s="323"/>
      <c r="J20" s="323"/>
      <c r="K20" s="323"/>
      <c r="L20" s="323"/>
      <c r="M20" s="323"/>
      <c r="N20" s="324"/>
      <c r="O20" s="325" t="s">
        <v>37</v>
      </c>
      <c r="P20" s="326"/>
      <c r="Q20" s="327"/>
      <c r="R20" s="327"/>
      <c r="S20" s="327"/>
      <c r="T20" s="327"/>
      <c r="U20" s="327"/>
      <c r="V20" s="327"/>
      <c r="W20" s="327"/>
      <c r="X20" s="328"/>
      <c r="Y20" s="2"/>
    </row>
    <row r="21" spans="2:25" ht="22.5" customHeight="1">
      <c r="B21" s="2"/>
      <c r="C21" s="380" t="s">
        <v>38</v>
      </c>
      <c r="D21" s="381"/>
      <c r="E21" s="381"/>
      <c r="F21" s="381"/>
      <c r="G21" s="361" t="s">
        <v>39</v>
      </c>
      <c r="H21" s="362"/>
      <c r="I21" s="362"/>
      <c r="J21" s="362"/>
      <c r="K21" s="362"/>
      <c r="L21" s="362"/>
      <c r="M21" s="362"/>
      <c r="N21" s="362"/>
      <c r="O21" s="362"/>
      <c r="P21" s="363"/>
      <c r="Q21" s="364" t="s">
        <v>40</v>
      </c>
      <c r="R21" s="365"/>
      <c r="S21" s="365"/>
      <c r="T21" s="365"/>
      <c r="U21" s="365"/>
      <c r="V21" s="365"/>
      <c r="W21" s="365"/>
      <c r="X21" s="366"/>
      <c r="Y21" s="2"/>
    </row>
    <row r="22" spans="2:25" ht="22.5" customHeight="1">
      <c r="B22" s="2"/>
      <c r="C22" s="353"/>
      <c r="D22" s="354"/>
      <c r="E22" s="354"/>
      <c r="F22" s="354"/>
      <c r="G22" s="316" t="s">
        <v>32</v>
      </c>
      <c r="H22" s="317"/>
      <c r="I22" s="318" t="s">
        <v>33</v>
      </c>
      <c r="J22" s="319"/>
      <c r="K22" s="316" t="s">
        <v>20</v>
      </c>
      <c r="L22" s="317"/>
      <c r="M22" s="314"/>
      <c r="N22" s="314"/>
      <c r="O22" s="314"/>
      <c r="P22" s="314"/>
      <c r="Q22" s="314"/>
      <c r="R22" s="314"/>
      <c r="S22" s="314"/>
      <c r="T22" s="314"/>
      <c r="U22" s="314"/>
      <c r="V22" s="314"/>
      <c r="W22" s="314"/>
      <c r="X22" s="315"/>
      <c r="Y22" s="2"/>
    </row>
    <row r="23" spans="2:25" ht="22.5" customHeight="1">
      <c r="B23" s="2"/>
      <c r="C23" s="353"/>
      <c r="D23" s="354"/>
      <c r="E23" s="354"/>
      <c r="F23" s="354"/>
      <c r="G23" s="316" t="s">
        <v>34</v>
      </c>
      <c r="H23" s="317"/>
      <c r="I23" s="318"/>
      <c r="J23" s="318"/>
      <c r="K23" s="318"/>
      <c r="L23" s="318"/>
      <c r="M23" s="318"/>
      <c r="N23" s="319"/>
      <c r="O23" s="329" t="s">
        <v>35</v>
      </c>
      <c r="P23" s="330"/>
      <c r="Q23" s="318"/>
      <c r="R23" s="318"/>
      <c r="S23" s="318"/>
      <c r="T23" s="318"/>
      <c r="U23" s="318"/>
      <c r="V23" s="318"/>
      <c r="W23" s="318"/>
      <c r="X23" s="320"/>
      <c r="Y23" s="2"/>
    </row>
    <row r="24" spans="2:25" ht="22.5" customHeight="1" thickBot="1">
      <c r="B24" s="2"/>
      <c r="C24" s="382"/>
      <c r="D24" s="383"/>
      <c r="E24" s="383"/>
      <c r="F24" s="383"/>
      <c r="G24" s="321" t="s">
        <v>36</v>
      </c>
      <c r="H24" s="322"/>
      <c r="I24" s="323"/>
      <c r="J24" s="323"/>
      <c r="K24" s="323"/>
      <c r="L24" s="323"/>
      <c r="M24" s="323"/>
      <c r="N24" s="324"/>
      <c r="O24" s="325" t="s">
        <v>37</v>
      </c>
      <c r="P24" s="326"/>
      <c r="Q24" s="327"/>
      <c r="R24" s="327"/>
      <c r="S24" s="327"/>
      <c r="T24" s="327"/>
      <c r="U24" s="327"/>
      <c r="V24" s="327"/>
      <c r="W24" s="327"/>
      <c r="X24" s="328"/>
      <c r="Y24" s="2"/>
    </row>
    <row r="25" spans="2:25" ht="22.5" customHeight="1">
      <c r="B25" s="2"/>
      <c r="C25" s="384" t="s">
        <v>41</v>
      </c>
      <c r="D25" s="385"/>
      <c r="E25" s="385"/>
      <c r="F25" s="386"/>
      <c r="G25" s="390" t="s">
        <v>42</v>
      </c>
      <c r="H25" s="391"/>
      <c r="I25" s="391"/>
      <c r="J25" s="391"/>
      <c r="K25" s="391"/>
      <c r="L25" s="391"/>
      <c r="M25" s="391"/>
      <c r="N25" s="391"/>
      <c r="O25" s="392" t="s">
        <v>40</v>
      </c>
      <c r="P25" s="393"/>
      <c r="Q25" s="393"/>
      <c r="R25" s="393"/>
      <c r="S25" s="393"/>
      <c r="T25" s="393"/>
      <c r="U25" s="393"/>
      <c r="V25" s="393"/>
      <c r="W25" s="393"/>
      <c r="X25" s="394"/>
      <c r="Y25" s="2"/>
    </row>
    <row r="26" spans="2:25" ht="22.5" customHeight="1">
      <c r="B26" s="2"/>
      <c r="C26" s="387"/>
      <c r="D26" s="388"/>
      <c r="E26" s="388"/>
      <c r="F26" s="389"/>
      <c r="G26" s="309" t="s">
        <v>20</v>
      </c>
      <c r="H26" s="310"/>
      <c r="I26" s="310"/>
      <c r="J26" s="310"/>
      <c r="K26" s="310"/>
      <c r="L26" s="311"/>
      <c r="M26" s="314"/>
      <c r="N26" s="314"/>
      <c r="O26" s="314"/>
      <c r="P26" s="314"/>
      <c r="Q26" s="314"/>
      <c r="R26" s="314"/>
      <c r="S26" s="314"/>
      <c r="T26" s="314"/>
      <c r="U26" s="314"/>
      <c r="V26" s="314"/>
      <c r="W26" s="314"/>
      <c r="X26" s="315"/>
      <c r="Y26" s="2"/>
    </row>
    <row r="27" spans="2:25" ht="22.5" customHeight="1" thickBot="1">
      <c r="B27" s="2"/>
      <c r="C27" s="387"/>
      <c r="D27" s="388"/>
      <c r="E27" s="388"/>
      <c r="F27" s="389"/>
      <c r="G27" s="331" t="s">
        <v>43</v>
      </c>
      <c r="H27" s="332"/>
      <c r="I27" s="327"/>
      <c r="J27" s="327"/>
      <c r="K27" s="327"/>
      <c r="L27" s="327"/>
      <c r="M27" s="327"/>
      <c r="N27" s="360"/>
      <c r="O27" s="398" t="s">
        <v>44</v>
      </c>
      <c r="P27" s="399"/>
      <c r="Q27" s="327"/>
      <c r="R27" s="327"/>
      <c r="S27" s="327"/>
      <c r="T27" s="327"/>
      <c r="U27" s="327"/>
      <c r="V27" s="327"/>
      <c r="W27" s="327"/>
      <c r="X27" s="328"/>
      <c r="Y27" s="2"/>
    </row>
    <row r="28" spans="2:25" ht="22.5" hidden="1" customHeight="1">
      <c r="B28" s="2"/>
      <c r="C28" s="395"/>
      <c r="D28" s="396"/>
      <c r="E28" s="396"/>
      <c r="F28" s="397"/>
      <c r="G28" s="402" t="s">
        <v>45</v>
      </c>
      <c r="H28" s="402"/>
      <c r="I28" s="493" t="s">
        <v>46</v>
      </c>
      <c r="J28" s="494"/>
      <c r="K28" s="494"/>
      <c r="L28" s="494"/>
      <c r="M28" s="494"/>
      <c r="N28" s="494"/>
      <c r="O28" s="494"/>
      <c r="P28" s="494"/>
      <c r="Q28" s="494"/>
      <c r="R28" s="494"/>
      <c r="S28" s="494"/>
      <c r="T28" s="494"/>
      <c r="U28" s="494"/>
      <c r="V28" s="494"/>
      <c r="W28" s="494"/>
      <c r="X28" s="495"/>
      <c r="Y28" s="2"/>
    </row>
    <row r="29" spans="2:25" ht="27.75" customHeight="1">
      <c r="B29" s="2"/>
      <c r="C29" s="180" t="s">
        <v>47</v>
      </c>
      <c r="D29" s="181"/>
      <c r="E29" s="181"/>
      <c r="F29" s="182"/>
      <c r="G29" s="361" t="s">
        <v>48</v>
      </c>
      <c r="H29" s="362"/>
      <c r="I29" s="498" t="s">
        <v>40</v>
      </c>
      <c r="J29" s="499"/>
      <c r="K29" s="499"/>
      <c r="L29" s="499"/>
      <c r="M29" s="499"/>
      <c r="N29" s="499"/>
      <c r="O29" s="33"/>
      <c r="P29" s="500" t="s">
        <v>49</v>
      </c>
      <c r="Q29" s="501"/>
      <c r="R29" s="502"/>
      <c r="S29" s="367"/>
      <c r="T29" s="368"/>
      <c r="U29" s="368"/>
      <c r="V29" s="368"/>
      <c r="W29" s="368"/>
      <c r="X29" s="369"/>
      <c r="Y29" s="11"/>
    </row>
    <row r="30" spans="2:25" ht="27.75" customHeight="1">
      <c r="B30" s="2"/>
      <c r="C30" s="183"/>
      <c r="D30" s="184"/>
      <c r="E30" s="184"/>
      <c r="F30" s="185"/>
      <c r="G30" s="373" t="s">
        <v>50</v>
      </c>
      <c r="H30" s="374"/>
      <c r="I30" s="374"/>
      <c r="J30" s="374"/>
      <c r="K30" s="374"/>
      <c r="L30" s="374"/>
      <c r="M30" s="374"/>
      <c r="N30" s="375"/>
      <c r="O30" s="34"/>
      <c r="P30" s="503"/>
      <c r="Q30" s="504"/>
      <c r="R30" s="505"/>
      <c r="S30" s="370"/>
      <c r="T30" s="371"/>
      <c r="U30" s="371"/>
      <c r="V30" s="371"/>
      <c r="W30" s="371"/>
      <c r="X30" s="372"/>
      <c r="Y30" s="11"/>
    </row>
    <row r="31" spans="2:25" ht="26.25" customHeight="1">
      <c r="B31" s="2"/>
      <c r="C31" s="183"/>
      <c r="D31" s="184"/>
      <c r="E31" s="184"/>
      <c r="F31" s="185"/>
      <c r="G31" s="376"/>
      <c r="H31" s="249"/>
      <c r="I31" s="249"/>
      <c r="J31" s="249"/>
      <c r="K31" s="249"/>
      <c r="L31" s="249"/>
      <c r="M31" s="249"/>
      <c r="N31" s="377"/>
      <c r="O31" s="34"/>
      <c r="P31" s="506" t="s">
        <v>51</v>
      </c>
      <c r="Q31" s="506"/>
      <c r="R31" s="506"/>
      <c r="S31" s="378" t="str">
        <f>IFERROR(VLOOKUP(S29,業種番号一覧!B:C,2,FALSE),"")</f>
        <v/>
      </c>
      <c r="T31" s="378"/>
      <c r="U31" s="378"/>
      <c r="V31" s="378"/>
      <c r="W31" s="378"/>
      <c r="X31" s="379"/>
      <c r="Y31" s="2"/>
    </row>
    <row r="32" spans="2:25" ht="50.25" customHeight="1">
      <c r="B32" s="2"/>
      <c r="C32" s="183"/>
      <c r="D32" s="184"/>
      <c r="E32" s="184"/>
      <c r="F32" s="185"/>
      <c r="G32" s="376"/>
      <c r="H32" s="249"/>
      <c r="I32" s="249"/>
      <c r="J32" s="249"/>
      <c r="K32" s="249"/>
      <c r="L32" s="249"/>
      <c r="M32" s="249"/>
      <c r="N32" s="377"/>
      <c r="O32" s="34"/>
      <c r="P32" s="475" t="s">
        <v>52</v>
      </c>
      <c r="Q32" s="475"/>
      <c r="R32" s="475"/>
      <c r="S32" s="455"/>
      <c r="T32" s="455"/>
      <c r="U32" s="455"/>
      <c r="V32" s="455"/>
      <c r="W32" s="455"/>
      <c r="X32" s="456"/>
      <c r="Y32" s="2"/>
    </row>
    <row r="33" spans="2:25" ht="22.5" customHeight="1">
      <c r="B33" s="2"/>
      <c r="C33" s="183"/>
      <c r="D33" s="184"/>
      <c r="E33" s="184"/>
      <c r="F33" s="185"/>
      <c r="G33" s="376"/>
      <c r="H33" s="249"/>
      <c r="I33" s="249"/>
      <c r="J33" s="249"/>
      <c r="K33" s="249"/>
      <c r="L33" s="249"/>
      <c r="M33" s="249"/>
      <c r="N33" s="377"/>
      <c r="O33" s="34"/>
      <c r="P33" s="483" t="s">
        <v>53</v>
      </c>
      <c r="Q33" s="486" t="s">
        <v>54</v>
      </c>
      <c r="R33" s="486"/>
      <c r="S33" s="400"/>
      <c r="T33" s="400"/>
      <c r="U33" s="400"/>
      <c r="V33" s="400"/>
      <c r="W33" s="400"/>
      <c r="X33" s="401"/>
      <c r="Y33" s="160"/>
    </row>
    <row r="34" spans="2:25" ht="22.5" customHeight="1">
      <c r="B34" s="2"/>
      <c r="C34" s="183"/>
      <c r="D34" s="184"/>
      <c r="E34" s="184"/>
      <c r="F34" s="185"/>
      <c r="G34" s="376"/>
      <c r="H34" s="249"/>
      <c r="I34" s="249"/>
      <c r="J34" s="249"/>
      <c r="K34" s="249"/>
      <c r="L34" s="249"/>
      <c r="M34" s="249"/>
      <c r="N34" s="377"/>
      <c r="O34" s="34"/>
      <c r="P34" s="484"/>
      <c r="Q34" s="487" t="s">
        <v>55</v>
      </c>
      <c r="R34" s="487"/>
      <c r="S34" s="400"/>
      <c r="T34" s="400"/>
      <c r="U34" s="400"/>
      <c r="V34" s="400"/>
      <c r="W34" s="400"/>
      <c r="X34" s="401"/>
      <c r="Y34" s="2"/>
    </row>
    <row r="35" spans="2:25" ht="22.5" customHeight="1">
      <c r="B35" s="2"/>
      <c r="C35" s="183"/>
      <c r="D35" s="184"/>
      <c r="E35" s="184"/>
      <c r="F35" s="185"/>
      <c r="G35" s="479" t="s">
        <v>56</v>
      </c>
      <c r="H35" s="480"/>
      <c r="I35" s="480"/>
      <c r="J35" s="480"/>
      <c r="K35" s="480"/>
      <c r="L35" s="480"/>
      <c r="M35" s="480"/>
      <c r="N35" s="480"/>
      <c r="O35" s="34"/>
      <c r="P35" s="484"/>
      <c r="Q35" s="487" t="s">
        <v>57</v>
      </c>
      <c r="R35" s="487"/>
      <c r="S35" s="400"/>
      <c r="T35" s="400"/>
      <c r="U35" s="400"/>
      <c r="V35" s="400"/>
      <c r="W35" s="400"/>
      <c r="X35" s="401"/>
      <c r="Y35" s="2"/>
    </row>
    <row r="36" spans="2:25" ht="22.5" customHeight="1">
      <c r="B36" s="2"/>
      <c r="C36" s="183"/>
      <c r="D36" s="184"/>
      <c r="E36" s="184"/>
      <c r="F36" s="185"/>
      <c r="G36" s="479"/>
      <c r="H36" s="480"/>
      <c r="I36" s="480"/>
      <c r="J36" s="480"/>
      <c r="K36" s="480"/>
      <c r="L36" s="480"/>
      <c r="M36" s="480"/>
      <c r="N36" s="480"/>
      <c r="O36" s="34"/>
      <c r="P36" s="484"/>
      <c r="Q36" s="487" t="s">
        <v>58</v>
      </c>
      <c r="R36" s="487"/>
      <c r="S36" s="400"/>
      <c r="T36" s="400"/>
      <c r="U36" s="400"/>
      <c r="V36" s="400"/>
      <c r="W36" s="400"/>
      <c r="X36" s="401"/>
      <c r="Y36" s="2"/>
    </row>
    <row r="37" spans="2:25" ht="22.5" customHeight="1">
      <c r="B37" s="2"/>
      <c r="C37" s="183"/>
      <c r="D37" s="184"/>
      <c r="E37" s="184"/>
      <c r="F37" s="185"/>
      <c r="G37" s="481"/>
      <c r="H37" s="482"/>
      <c r="I37" s="482"/>
      <c r="J37" s="482"/>
      <c r="K37" s="482"/>
      <c r="L37" s="482"/>
      <c r="M37" s="482"/>
      <c r="N37" s="482"/>
      <c r="O37" s="34"/>
      <c r="P37" s="484"/>
      <c r="Q37" s="487" t="s">
        <v>59</v>
      </c>
      <c r="R37" s="487"/>
      <c r="S37" s="400"/>
      <c r="T37" s="400"/>
      <c r="U37" s="400"/>
      <c r="V37" s="400"/>
      <c r="W37" s="400"/>
      <c r="X37" s="401"/>
      <c r="Y37" s="2"/>
    </row>
    <row r="38" spans="2:25" ht="22.5" customHeight="1">
      <c r="B38" s="2"/>
      <c r="C38" s="183"/>
      <c r="D38" s="184"/>
      <c r="E38" s="184"/>
      <c r="F38" s="185"/>
      <c r="G38" s="473" t="s">
        <v>60</v>
      </c>
      <c r="H38" s="474"/>
      <c r="I38" s="474"/>
      <c r="J38" s="474"/>
      <c r="K38" s="474"/>
      <c r="L38" s="474"/>
      <c r="M38" s="474"/>
      <c r="N38" s="474"/>
      <c r="O38" s="34"/>
      <c r="P38" s="484"/>
      <c r="Q38" s="487" t="s">
        <v>61</v>
      </c>
      <c r="R38" s="487"/>
      <c r="S38" s="400"/>
      <c r="T38" s="400"/>
      <c r="U38" s="400"/>
      <c r="V38" s="400"/>
      <c r="W38" s="400"/>
      <c r="X38" s="401"/>
      <c r="Y38" s="2"/>
    </row>
    <row r="39" spans="2:25" ht="22.5" customHeight="1">
      <c r="B39" s="2"/>
      <c r="C39" s="183"/>
      <c r="D39" s="184"/>
      <c r="E39" s="184"/>
      <c r="F39" s="185"/>
      <c r="G39" s="10"/>
      <c r="H39" s="476" t="s">
        <v>62</v>
      </c>
      <c r="I39" s="476"/>
      <c r="J39" s="476"/>
      <c r="K39" s="476"/>
      <c r="L39" s="476"/>
      <c r="M39" s="476"/>
      <c r="N39" s="476"/>
      <c r="O39" s="34"/>
      <c r="P39" s="484"/>
      <c r="Q39" s="507" t="s">
        <v>63</v>
      </c>
      <c r="R39" s="507"/>
      <c r="S39" s="400"/>
      <c r="T39" s="400"/>
      <c r="U39" s="400"/>
      <c r="V39" s="400"/>
      <c r="W39" s="400"/>
      <c r="X39" s="401"/>
      <c r="Y39" s="160" t="b">
        <v>0</v>
      </c>
    </row>
    <row r="40" spans="2:25" ht="50.25" customHeight="1" thickBot="1">
      <c r="B40" s="2"/>
      <c r="C40" s="395"/>
      <c r="D40" s="396"/>
      <c r="E40" s="396"/>
      <c r="F40" s="397"/>
      <c r="G40" s="22"/>
      <c r="H40" s="477" t="s">
        <v>64</v>
      </c>
      <c r="I40" s="478"/>
      <c r="J40" s="478"/>
      <c r="K40" s="478"/>
      <c r="L40" s="478"/>
      <c r="M40" s="478"/>
      <c r="N40" s="478"/>
      <c r="O40" s="35"/>
      <c r="P40" s="485"/>
      <c r="Q40" s="467" t="s">
        <v>65</v>
      </c>
      <c r="R40" s="467"/>
      <c r="S40" s="496">
        <f>SUM(S33:X39)</f>
        <v>0</v>
      </c>
      <c r="T40" s="496"/>
      <c r="U40" s="496"/>
      <c r="V40" s="496"/>
      <c r="W40" s="496"/>
      <c r="X40" s="497"/>
      <c r="Y40" s="160" t="b">
        <v>0</v>
      </c>
    </row>
    <row r="41" spans="2:25" s="2" customFormat="1" ht="22.5" customHeight="1" thickBot="1">
      <c r="C41" s="236" t="s">
        <v>66</v>
      </c>
      <c r="D41" s="237"/>
      <c r="E41" s="237"/>
      <c r="F41" s="237"/>
      <c r="G41" s="488" t="s">
        <v>67</v>
      </c>
      <c r="H41" s="489"/>
      <c r="I41" s="489"/>
      <c r="J41" s="489"/>
      <c r="K41" s="489"/>
      <c r="L41" s="489"/>
      <c r="M41" s="489"/>
      <c r="N41" s="489"/>
      <c r="O41" s="392" t="s">
        <v>40</v>
      </c>
      <c r="P41" s="393"/>
      <c r="Q41" s="393"/>
      <c r="R41" s="393"/>
      <c r="S41" s="393"/>
      <c r="T41" s="393"/>
      <c r="U41" s="393"/>
      <c r="V41" s="393"/>
      <c r="W41" s="393"/>
      <c r="X41" s="394"/>
    </row>
    <row r="42" spans="2:25" s="2" customFormat="1" ht="74.25" customHeight="1" thickBot="1">
      <c r="C42" s="308"/>
      <c r="D42" s="237"/>
      <c r="E42" s="237"/>
      <c r="F42" s="237"/>
      <c r="G42" s="490" t="s">
        <v>68</v>
      </c>
      <c r="H42" s="491"/>
      <c r="I42" s="491"/>
      <c r="J42" s="491"/>
      <c r="K42" s="491"/>
      <c r="L42" s="491"/>
      <c r="M42" s="491"/>
      <c r="N42" s="491"/>
      <c r="O42" s="491"/>
      <c r="P42" s="491"/>
      <c r="Q42" s="491"/>
      <c r="R42" s="491"/>
      <c r="S42" s="491"/>
      <c r="T42" s="491"/>
      <c r="U42" s="491"/>
      <c r="V42" s="491"/>
      <c r="W42" s="491"/>
      <c r="X42" s="492"/>
    </row>
    <row r="43" spans="2:25" ht="18.75" customHeight="1">
      <c r="B43" s="2"/>
      <c r="C43" s="2"/>
      <c r="D43" s="2"/>
      <c r="E43" s="2"/>
      <c r="F43" s="2"/>
      <c r="G43" s="2"/>
      <c r="H43" s="2"/>
      <c r="I43" s="2"/>
      <c r="J43" s="2"/>
      <c r="K43" s="2"/>
      <c r="L43" s="2"/>
      <c r="M43" s="2"/>
      <c r="N43" s="2"/>
      <c r="O43" s="2"/>
      <c r="P43" s="2"/>
      <c r="Q43" s="2"/>
      <c r="R43" s="2"/>
      <c r="S43" s="2"/>
      <c r="T43" s="2"/>
      <c r="U43" s="2"/>
      <c r="V43" s="2"/>
      <c r="W43" s="2"/>
      <c r="X43" s="2"/>
      <c r="Y43" s="2"/>
    </row>
    <row r="44" spans="2:25" ht="25.5" customHeight="1" thickBot="1">
      <c r="B44" s="2"/>
      <c r="C44" s="6" t="s">
        <v>69</v>
      </c>
      <c r="D44" s="2"/>
      <c r="E44" s="2"/>
      <c r="F44" s="2"/>
      <c r="G44" s="2"/>
      <c r="H44" s="2"/>
      <c r="I44" s="2"/>
      <c r="J44" s="2"/>
      <c r="K44" s="2"/>
      <c r="L44" s="2"/>
      <c r="M44" s="2"/>
      <c r="N44" s="2"/>
      <c r="O44" s="2"/>
      <c r="P44" s="2"/>
      <c r="Q44" s="2"/>
      <c r="R44" s="2"/>
      <c r="S44" s="2"/>
      <c r="T44" s="2"/>
      <c r="U44" s="2"/>
      <c r="V44" s="2"/>
      <c r="W44" s="2"/>
      <c r="X44" s="2"/>
      <c r="Y44" s="2"/>
    </row>
    <row r="45" spans="2:25" ht="22.5" customHeight="1" thickBot="1">
      <c r="B45" s="2"/>
      <c r="C45" s="236" t="s">
        <v>70</v>
      </c>
      <c r="D45" s="237"/>
      <c r="E45" s="237"/>
      <c r="F45" s="237"/>
      <c r="G45" s="200" t="s">
        <v>71</v>
      </c>
      <c r="H45" s="201"/>
      <c r="I45" s="42"/>
      <c r="J45" s="204" t="s">
        <v>72</v>
      </c>
      <c r="K45" s="205"/>
      <c r="L45" s="206"/>
      <c r="M45" s="200" t="s">
        <v>73</v>
      </c>
      <c r="N45" s="201"/>
      <c r="O45" s="416"/>
      <c r="P45" s="416"/>
      <c r="Q45" s="416"/>
      <c r="R45" s="416"/>
      <c r="S45" s="416"/>
      <c r="T45" s="416"/>
      <c r="U45" s="416"/>
      <c r="V45" s="416"/>
      <c r="W45" s="416"/>
      <c r="X45" s="417"/>
      <c r="Y45" s="160" t="b">
        <v>0</v>
      </c>
    </row>
    <row r="46" spans="2:25" ht="22.5" customHeight="1" thickBot="1">
      <c r="B46" s="2"/>
      <c r="C46" s="308"/>
      <c r="D46" s="237"/>
      <c r="E46" s="237"/>
      <c r="F46" s="237"/>
      <c r="G46" s="230"/>
      <c r="H46" s="231"/>
      <c r="I46" s="43"/>
      <c r="J46" s="470"/>
      <c r="K46" s="471"/>
      <c r="L46" s="472"/>
      <c r="M46" s="230"/>
      <c r="N46" s="231"/>
      <c r="O46" s="418"/>
      <c r="P46" s="418"/>
      <c r="Q46" s="418"/>
      <c r="R46" s="418"/>
      <c r="S46" s="418"/>
      <c r="T46" s="418"/>
      <c r="U46" s="418"/>
      <c r="V46" s="418"/>
      <c r="W46" s="418"/>
      <c r="X46" s="419"/>
      <c r="Y46" s="160"/>
    </row>
    <row r="47" spans="2:25" ht="22.5" customHeight="1" thickBot="1">
      <c r="B47" s="2"/>
      <c r="C47" s="236" t="s">
        <v>74</v>
      </c>
      <c r="D47" s="237"/>
      <c r="E47" s="237"/>
      <c r="F47" s="237"/>
      <c r="G47" s="200" t="s">
        <v>71</v>
      </c>
      <c r="H47" s="201"/>
      <c r="I47" s="42"/>
      <c r="J47" s="204" t="s">
        <v>72</v>
      </c>
      <c r="K47" s="205"/>
      <c r="L47" s="206"/>
      <c r="M47" s="200" t="s">
        <v>73</v>
      </c>
      <c r="N47" s="201"/>
      <c r="O47" s="416"/>
      <c r="P47" s="416"/>
      <c r="Q47" s="416"/>
      <c r="R47" s="416"/>
      <c r="S47" s="416"/>
      <c r="T47" s="416"/>
      <c r="U47" s="416"/>
      <c r="V47" s="416"/>
      <c r="W47" s="416"/>
      <c r="X47" s="417"/>
      <c r="Y47" s="160" t="b">
        <v>0</v>
      </c>
    </row>
    <row r="48" spans="2:25" ht="22.5" customHeight="1" thickBot="1">
      <c r="B48" s="2"/>
      <c r="C48" s="308"/>
      <c r="D48" s="237"/>
      <c r="E48" s="237"/>
      <c r="F48" s="237"/>
      <c r="G48" s="230"/>
      <c r="H48" s="231"/>
      <c r="I48" s="43"/>
      <c r="J48" s="470"/>
      <c r="K48" s="471"/>
      <c r="L48" s="472"/>
      <c r="M48" s="230"/>
      <c r="N48" s="231"/>
      <c r="O48" s="418"/>
      <c r="P48" s="418"/>
      <c r="Q48" s="418"/>
      <c r="R48" s="418"/>
      <c r="S48" s="418"/>
      <c r="T48" s="418"/>
      <c r="U48" s="418"/>
      <c r="V48" s="418"/>
      <c r="W48" s="418"/>
      <c r="X48" s="419"/>
      <c r="Y48" s="160"/>
    </row>
    <row r="49" spans="2:25" ht="22.5" customHeight="1" thickBot="1">
      <c r="B49" s="2"/>
      <c r="C49" s="236" t="s">
        <v>75</v>
      </c>
      <c r="D49" s="237"/>
      <c r="E49" s="237"/>
      <c r="F49" s="237"/>
      <c r="G49" s="200" t="s">
        <v>71</v>
      </c>
      <c r="H49" s="201"/>
      <c r="I49" s="42"/>
      <c r="J49" s="204" t="s">
        <v>72</v>
      </c>
      <c r="K49" s="205"/>
      <c r="L49" s="206"/>
      <c r="M49" s="200" t="s">
        <v>73</v>
      </c>
      <c r="N49" s="201"/>
      <c r="O49" s="265" t="s">
        <v>76</v>
      </c>
      <c r="P49" s="266"/>
      <c r="Q49" s="508"/>
      <c r="R49" s="508"/>
      <c r="S49" s="508"/>
      <c r="T49" s="508"/>
      <c r="U49" s="508"/>
      <c r="V49" s="508"/>
      <c r="W49" s="508"/>
      <c r="X49" s="509"/>
      <c r="Y49" s="160" t="b">
        <v>0</v>
      </c>
    </row>
    <row r="50" spans="2:25" ht="22.5" customHeight="1" thickBot="1">
      <c r="B50" s="2"/>
      <c r="C50" s="238"/>
      <c r="D50" s="239"/>
      <c r="E50" s="239"/>
      <c r="F50" s="239"/>
      <c r="G50" s="230"/>
      <c r="H50" s="231"/>
      <c r="I50" s="95"/>
      <c r="J50" s="207"/>
      <c r="K50" s="175"/>
      <c r="L50" s="208"/>
      <c r="M50" s="202"/>
      <c r="N50" s="203"/>
      <c r="O50" s="468" t="s">
        <v>77</v>
      </c>
      <c r="P50" s="469"/>
      <c r="Q50" s="510"/>
      <c r="R50" s="510"/>
      <c r="S50" s="510"/>
      <c r="T50" s="510"/>
      <c r="U50" s="510"/>
      <c r="V50" s="510"/>
      <c r="W50" s="510"/>
      <c r="X50" s="511"/>
      <c r="Y50" s="160"/>
    </row>
    <row r="51" spans="2:25" ht="22.5" customHeight="1" thickBot="1">
      <c r="B51" s="2"/>
      <c r="C51" s="236" t="s">
        <v>78</v>
      </c>
      <c r="D51" s="237"/>
      <c r="E51" s="237"/>
      <c r="F51" s="237"/>
      <c r="G51" s="200" t="s">
        <v>79</v>
      </c>
      <c r="H51" s="201"/>
      <c r="I51" s="42"/>
      <c r="J51" s="204" t="s">
        <v>72</v>
      </c>
      <c r="K51" s="205"/>
      <c r="L51" s="206"/>
      <c r="M51" s="200" t="s">
        <v>73</v>
      </c>
      <c r="N51" s="201"/>
      <c r="O51" s="457"/>
      <c r="P51" s="458"/>
      <c r="Q51" s="458"/>
      <c r="R51" s="459"/>
      <c r="S51" s="463" t="s">
        <v>80</v>
      </c>
      <c r="T51" s="457"/>
      <c r="U51" s="458"/>
      <c r="V51" s="458"/>
      <c r="W51" s="459"/>
      <c r="X51" s="465" t="s">
        <v>81</v>
      </c>
      <c r="Y51" s="160" t="b">
        <v>0</v>
      </c>
    </row>
    <row r="52" spans="2:25" ht="22.5" customHeight="1" thickBot="1">
      <c r="B52" s="2"/>
      <c r="C52" s="238"/>
      <c r="D52" s="239"/>
      <c r="E52" s="239"/>
      <c r="F52" s="239"/>
      <c r="G52" s="230"/>
      <c r="H52" s="231"/>
      <c r="I52" s="95"/>
      <c r="J52" s="207"/>
      <c r="K52" s="175"/>
      <c r="L52" s="208"/>
      <c r="M52" s="202"/>
      <c r="N52" s="203"/>
      <c r="O52" s="460"/>
      <c r="P52" s="461"/>
      <c r="Q52" s="461"/>
      <c r="R52" s="462"/>
      <c r="S52" s="464"/>
      <c r="T52" s="460"/>
      <c r="U52" s="461"/>
      <c r="V52" s="461"/>
      <c r="W52" s="462"/>
      <c r="X52" s="466"/>
      <c r="Y52" s="160"/>
    </row>
    <row r="53" spans="2:25" ht="22.5" customHeight="1">
      <c r="B53" s="2"/>
      <c r="C53" s="180" t="s">
        <v>82</v>
      </c>
      <c r="D53" s="181"/>
      <c r="E53" s="181"/>
      <c r="F53" s="182"/>
      <c r="G53" s="200" t="s">
        <v>71</v>
      </c>
      <c r="H53" s="201"/>
      <c r="I53" s="42"/>
      <c r="J53" s="204" t="s">
        <v>72</v>
      </c>
      <c r="K53" s="205"/>
      <c r="L53" s="206"/>
      <c r="M53" s="200" t="s">
        <v>73</v>
      </c>
      <c r="N53" s="201"/>
      <c r="O53" s="446"/>
      <c r="P53" s="447"/>
      <c r="Q53" s="447"/>
      <c r="R53" s="447"/>
      <c r="S53" s="447"/>
      <c r="T53" s="447"/>
      <c r="U53" s="447"/>
      <c r="V53" s="447"/>
      <c r="W53" s="447"/>
      <c r="X53" s="448"/>
      <c r="Y53" s="160" t="b">
        <v>0</v>
      </c>
    </row>
    <row r="54" spans="2:25" ht="22.5" customHeight="1" thickBot="1">
      <c r="B54" s="2"/>
      <c r="C54" s="441"/>
      <c r="D54" s="442"/>
      <c r="E54" s="442"/>
      <c r="F54" s="443"/>
      <c r="G54" s="230"/>
      <c r="H54" s="231"/>
      <c r="I54" s="102"/>
      <c r="J54" s="209"/>
      <c r="K54" s="210"/>
      <c r="L54" s="211"/>
      <c r="M54" s="263"/>
      <c r="N54" s="264"/>
      <c r="O54" s="449"/>
      <c r="P54" s="450"/>
      <c r="Q54" s="450"/>
      <c r="R54" s="450"/>
      <c r="S54" s="450"/>
      <c r="T54" s="450"/>
      <c r="U54" s="450"/>
      <c r="V54" s="450"/>
      <c r="W54" s="450"/>
      <c r="X54" s="451"/>
      <c r="Y54" s="160"/>
    </row>
    <row r="55" spans="2:25" ht="22.5" customHeight="1" thickTop="1">
      <c r="B55" s="2"/>
      <c r="C55" s="220" t="s">
        <v>83</v>
      </c>
      <c r="D55" s="221"/>
      <c r="E55" s="221"/>
      <c r="F55" s="222"/>
      <c r="G55" s="444" t="s">
        <v>84</v>
      </c>
      <c r="H55" s="444"/>
      <c r="I55" s="444" t="s">
        <v>23</v>
      </c>
      <c r="J55" s="444"/>
      <c r="K55" s="444"/>
      <c r="L55" s="219" t="s">
        <v>85</v>
      </c>
      <c r="M55" s="217"/>
      <c r="N55" s="217"/>
      <c r="O55" s="217"/>
      <c r="P55" s="217"/>
      <c r="Q55" s="218"/>
      <c r="R55" s="217" t="s">
        <v>86</v>
      </c>
      <c r="S55" s="217"/>
      <c r="T55" s="217"/>
      <c r="U55" s="218"/>
      <c r="V55" s="255" t="s">
        <v>87</v>
      </c>
      <c r="W55" s="256"/>
      <c r="X55" s="257"/>
      <c r="Y55" s="160" t="b">
        <v>0</v>
      </c>
    </row>
    <row r="56" spans="2:25" ht="45" customHeight="1">
      <c r="B56" s="2"/>
      <c r="C56" s="183"/>
      <c r="D56" s="184"/>
      <c r="E56" s="184"/>
      <c r="F56" s="185"/>
      <c r="G56" s="225" t="s">
        <v>88</v>
      </c>
      <c r="H56" s="226"/>
      <c r="I56" s="227"/>
      <c r="J56" s="228"/>
      <c r="K56" s="229"/>
      <c r="L56" s="452"/>
      <c r="M56" s="453"/>
      <c r="N56" s="453"/>
      <c r="O56" s="453"/>
      <c r="P56" s="453"/>
      <c r="Q56" s="454"/>
      <c r="R56" s="452"/>
      <c r="S56" s="453"/>
      <c r="T56" s="453"/>
      <c r="U56" s="454"/>
      <c r="V56" s="258"/>
      <c r="W56" s="259"/>
      <c r="X56" s="260"/>
      <c r="Y56" s="160"/>
    </row>
    <row r="57" spans="2:25" ht="45" customHeight="1">
      <c r="B57" s="2"/>
      <c r="C57" s="183"/>
      <c r="D57" s="184"/>
      <c r="E57" s="184"/>
      <c r="F57" s="185"/>
      <c r="G57" s="212" t="s">
        <v>89</v>
      </c>
      <c r="H57" s="213"/>
      <c r="I57" s="214"/>
      <c r="J57" s="215"/>
      <c r="K57" s="216"/>
      <c r="L57" s="240"/>
      <c r="M57" s="241"/>
      <c r="N57" s="241"/>
      <c r="O57" s="241"/>
      <c r="P57" s="241"/>
      <c r="Q57" s="242"/>
      <c r="R57" s="241"/>
      <c r="S57" s="241"/>
      <c r="T57" s="241"/>
      <c r="U57" s="242"/>
      <c r="V57" s="212"/>
      <c r="W57" s="261"/>
      <c r="X57" s="262"/>
      <c r="Y57" s="2"/>
    </row>
    <row r="58" spans="2:25" ht="45" customHeight="1">
      <c r="B58" s="2"/>
      <c r="C58" s="183"/>
      <c r="D58" s="184"/>
      <c r="E58" s="184"/>
      <c r="F58" s="185"/>
      <c r="G58" s="212" t="s">
        <v>90</v>
      </c>
      <c r="H58" s="213"/>
      <c r="I58" s="214"/>
      <c r="J58" s="215"/>
      <c r="K58" s="216"/>
      <c r="L58" s="240"/>
      <c r="M58" s="241"/>
      <c r="N58" s="241"/>
      <c r="O58" s="241"/>
      <c r="P58" s="241"/>
      <c r="Q58" s="242"/>
      <c r="R58" s="241"/>
      <c r="S58" s="241"/>
      <c r="T58" s="241"/>
      <c r="U58" s="242"/>
      <c r="V58" s="212"/>
      <c r="W58" s="261"/>
      <c r="X58" s="262"/>
      <c r="Y58" s="2"/>
    </row>
    <row r="59" spans="2:25" ht="45" customHeight="1">
      <c r="B59" s="2"/>
      <c r="C59" s="39"/>
      <c r="D59" s="223" t="s">
        <v>91</v>
      </c>
      <c r="E59" s="224"/>
      <c r="F59" s="41"/>
      <c r="G59" s="212" t="s">
        <v>90</v>
      </c>
      <c r="H59" s="213"/>
      <c r="I59" s="214"/>
      <c r="J59" s="215"/>
      <c r="K59" s="216"/>
      <c r="L59" s="240"/>
      <c r="M59" s="241"/>
      <c r="N59" s="241"/>
      <c r="O59" s="241"/>
      <c r="P59" s="241"/>
      <c r="Q59" s="242"/>
      <c r="R59" s="241"/>
      <c r="S59" s="241"/>
      <c r="T59" s="241"/>
      <c r="U59" s="242"/>
      <c r="V59" s="212"/>
      <c r="W59" s="261"/>
      <c r="X59" s="262"/>
      <c r="Y59" s="2"/>
    </row>
    <row r="60" spans="2:25" ht="45" customHeight="1">
      <c r="B60" s="2"/>
      <c r="C60" s="39"/>
      <c r="D60" s="232" t="s">
        <v>92</v>
      </c>
      <c r="E60" s="233"/>
      <c r="F60" s="41"/>
      <c r="G60" s="212" t="s">
        <v>90</v>
      </c>
      <c r="H60" s="213"/>
      <c r="I60" s="214"/>
      <c r="J60" s="215"/>
      <c r="K60" s="216"/>
      <c r="L60" s="240"/>
      <c r="M60" s="241"/>
      <c r="N60" s="241"/>
      <c r="O60" s="241"/>
      <c r="P60" s="241"/>
      <c r="Q60" s="242"/>
      <c r="R60" s="241"/>
      <c r="S60" s="241"/>
      <c r="T60" s="241"/>
      <c r="U60" s="242"/>
      <c r="V60" s="212"/>
      <c r="W60" s="261"/>
      <c r="X60" s="262"/>
      <c r="Y60" s="2"/>
    </row>
    <row r="61" spans="2:25" ht="45" customHeight="1">
      <c r="B61" s="2"/>
      <c r="C61" s="39"/>
      <c r="D61" s="234"/>
      <c r="E61" s="235"/>
      <c r="F61" s="41"/>
      <c r="G61" s="280" t="s">
        <v>90</v>
      </c>
      <c r="H61" s="445"/>
      <c r="I61" s="286"/>
      <c r="J61" s="287"/>
      <c r="K61" s="288"/>
      <c r="L61" s="432"/>
      <c r="M61" s="433"/>
      <c r="N61" s="433"/>
      <c r="O61" s="433"/>
      <c r="P61" s="433"/>
      <c r="Q61" s="434"/>
      <c r="R61" s="433"/>
      <c r="S61" s="433"/>
      <c r="T61" s="433"/>
      <c r="U61" s="434"/>
      <c r="V61" s="280"/>
      <c r="W61" s="281"/>
      <c r="X61" s="282"/>
      <c r="Y61" s="2"/>
    </row>
    <row r="62" spans="2:25" ht="18" customHeight="1" thickBot="1">
      <c r="B62" s="2"/>
      <c r="C62" s="44"/>
      <c r="D62" s="45"/>
      <c r="E62" s="45"/>
      <c r="F62" s="46"/>
      <c r="G62" s="289" t="s">
        <v>93</v>
      </c>
      <c r="H62" s="290"/>
      <c r="I62" s="290"/>
      <c r="J62" s="290"/>
      <c r="K62" s="290"/>
      <c r="L62" s="290"/>
      <c r="M62" s="290"/>
      <c r="N62" s="290"/>
      <c r="O62" s="290"/>
      <c r="P62" s="290"/>
      <c r="Q62" s="290"/>
      <c r="R62" s="290"/>
      <c r="S62" s="290"/>
      <c r="T62" s="290"/>
      <c r="U62" s="290"/>
      <c r="V62" s="290"/>
      <c r="W62" s="290"/>
      <c r="X62" s="291"/>
      <c r="Y62" s="2"/>
    </row>
    <row r="63" spans="2:25" ht="5.25" customHeight="1">
      <c r="B63" s="2"/>
      <c r="C63" s="180" t="s">
        <v>94</v>
      </c>
      <c r="D63" s="181"/>
      <c r="E63" s="181"/>
      <c r="F63" s="182"/>
      <c r="G63" s="283"/>
      <c r="H63" s="284"/>
      <c r="I63" s="284"/>
      <c r="J63" s="284"/>
      <c r="K63" s="284"/>
      <c r="L63" s="284"/>
      <c r="M63" s="284"/>
      <c r="N63" s="284"/>
      <c r="O63" s="284"/>
      <c r="P63" s="284"/>
      <c r="Q63" s="284"/>
      <c r="R63" s="284"/>
      <c r="S63" s="284"/>
      <c r="T63" s="284"/>
      <c r="U63" s="284"/>
      <c r="V63" s="284"/>
      <c r="W63" s="284"/>
      <c r="X63" s="285"/>
      <c r="Y63" s="2"/>
    </row>
    <row r="64" spans="2:25" ht="21.75" customHeight="1">
      <c r="B64" s="2"/>
      <c r="C64" s="183"/>
      <c r="D64" s="184"/>
      <c r="E64" s="184"/>
      <c r="F64" s="185"/>
      <c r="G64" s="47"/>
      <c r="H64" s="2"/>
      <c r="I64" s="2"/>
      <c r="J64" s="251" t="s">
        <v>95</v>
      </c>
      <c r="K64" s="252"/>
      <c r="L64" s="48"/>
      <c r="M64" s="251" t="s">
        <v>96</v>
      </c>
      <c r="N64" s="252"/>
      <c r="O64" s="48"/>
      <c r="P64" s="252" t="s">
        <v>97</v>
      </c>
      <c r="Q64" s="176"/>
      <c r="R64" s="176"/>
      <c r="S64" s="2"/>
      <c r="T64" s="2"/>
      <c r="U64" s="2"/>
      <c r="V64" s="2"/>
      <c r="W64" s="2"/>
      <c r="X64" s="49"/>
      <c r="Y64" s="160" t="b">
        <v>0</v>
      </c>
    </row>
    <row r="65" spans="2:25" ht="60.75" customHeight="1">
      <c r="B65" s="2"/>
      <c r="C65" s="183"/>
      <c r="D65" s="184"/>
      <c r="E65" s="184"/>
      <c r="F65" s="185"/>
      <c r="G65" s="191" t="s">
        <v>98</v>
      </c>
      <c r="H65" s="192"/>
      <c r="I65" s="192"/>
      <c r="J65" s="253"/>
      <c r="K65" s="254"/>
      <c r="L65" s="50" t="s">
        <v>99</v>
      </c>
      <c r="M65" s="253"/>
      <c r="N65" s="254"/>
      <c r="O65" s="50" t="s">
        <v>99</v>
      </c>
      <c r="P65" s="274">
        <f>M65-J65</f>
        <v>0</v>
      </c>
      <c r="Q65" s="274"/>
      <c r="R65" s="51" t="s">
        <v>99</v>
      </c>
      <c r="S65" s="175"/>
      <c r="T65" s="175"/>
      <c r="U65" s="243" t="s">
        <v>100</v>
      </c>
      <c r="V65" s="243"/>
      <c r="W65" s="243"/>
      <c r="X65" s="244"/>
      <c r="Y65" s="160" t="b">
        <v>0</v>
      </c>
    </row>
    <row r="66" spans="2:25" ht="26.25" customHeight="1">
      <c r="B66" s="2"/>
      <c r="C66" s="183"/>
      <c r="D66" s="184"/>
      <c r="E66" s="184"/>
      <c r="F66" s="185"/>
      <c r="G66" s="278" t="s">
        <v>101</v>
      </c>
      <c r="H66" s="279"/>
      <c r="I66" s="279"/>
      <c r="J66" s="193"/>
      <c r="K66" s="194"/>
      <c r="L66" s="52" t="s">
        <v>99</v>
      </c>
      <c r="M66" s="193"/>
      <c r="N66" s="194"/>
      <c r="O66" s="52" t="s">
        <v>99</v>
      </c>
      <c r="P66" s="195">
        <f>M66-J66</f>
        <v>0</v>
      </c>
      <c r="Q66" s="195"/>
      <c r="R66" s="53" t="s">
        <v>99</v>
      </c>
      <c r="S66" s="176" t="s">
        <v>102</v>
      </c>
      <c r="T66" s="176"/>
      <c r="U66" s="176" t="str">
        <f>IF(AND(Y65=TRUE,【様式】別紙2ＰＩ人件費積算シート!K14=0),"別紙２の記入を              　　確認してください。","")</f>
        <v/>
      </c>
      <c r="V66" s="176"/>
      <c r="W66" s="176"/>
      <c r="X66" s="177"/>
      <c r="Y66" s="2"/>
    </row>
    <row r="67" spans="2:25" ht="26.25" customHeight="1">
      <c r="B67" s="2"/>
      <c r="C67" s="39"/>
      <c r="D67" s="223" t="s">
        <v>103</v>
      </c>
      <c r="E67" s="224"/>
      <c r="F67" s="41"/>
      <c r="G67" s="278" t="s">
        <v>104</v>
      </c>
      <c r="H67" s="279"/>
      <c r="I67" s="279"/>
      <c r="J67" s="193"/>
      <c r="K67" s="194"/>
      <c r="L67" s="52" t="s">
        <v>99</v>
      </c>
      <c r="M67" s="193"/>
      <c r="N67" s="194"/>
      <c r="O67" s="52" t="s">
        <v>99</v>
      </c>
      <c r="P67" s="195">
        <f t="shared" ref="P67:P68" si="0">M67-J67</f>
        <v>0</v>
      </c>
      <c r="Q67" s="195"/>
      <c r="R67" s="53" t="s">
        <v>99</v>
      </c>
      <c r="S67" s="249" t="s">
        <v>105</v>
      </c>
      <c r="T67" s="249"/>
      <c r="U67" s="249"/>
      <c r="V67" s="249"/>
      <c r="W67" s="249"/>
      <c r="X67" s="250"/>
      <c r="Y67" s="2"/>
    </row>
    <row r="68" spans="2:25" hidden="1">
      <c r="B68" s="2"/>
      <c r="C68" s="39"/>
      <c r="D68" s="40"/>
      <c r="E68" s="40"/>
      <c r="F68" s="41"/>
      <c r="G68" s="278"/>
      <c r="H68" s="279"/>
      <c r="I68" s="279"/>
      <c r="J68" s="193"/>
      <c r="K68" s="194"/>
      <c r="L68" s="52" t="s">
        <v>99</v>
      </c>
      <c r="M68" s="193"/>
      <c r="N68" s="194"/>
      <c r="O68" s="52" t="s">
        <v>99</v>
      </c>
      <c r="P68" s="195">
        <f t="shared" si="0"/>
        <v>0</v>
      </c>
      <c r="Q68" s="195"/>
      <c r="R68" s="53" t="s">
        <v>99</v>
      </c>
      <c r="S68" s="54"/>
      <c r="T68" s="54"/>
      <c r="U68" s="54"/>
      <c r="V68" s="54"/>
      <c r="W68" s="54"/>
      <c r="X68" s="55"/>
      <c r="Y68" s="2"/>
    </row>
    <row r="69" spans="2:25" ht="14.1" hidden="1" customHeight="1">
      <c r="B69" s="2"/>
      <c r="C69" s="39"/>
      <c r="D69" s="435" t="s">
        <v>106</v>
      </c>
      <c r="E69" s="436"/>
      <c r="F69" s="41"/>
      <c r="G69" s="278" t="s">
        <v>107</v>
      </c>
      <c r="H69" s="279"/>
      <c r="I69" s="279"/>
      <c r="J69" s="198"/>
      <c r="K69" s="199"/>
      <c r="L69" s="52" t="s">
        <v>108</v>
      </c>
      <c r="M69" s="198"/>
      <c r="N69" s="199"/>
      <c r="O69" s="52" t="s">
        <v>108</v>
      </c>
      <c r="P69" s="195">
        <f>M69-J69</f>
        <v>0</v>
      </c>
      <c r="Q69" s="195"/>
      <c r="R69" s="53" t="s">
        <v>108</v>
      </c>
      <c r="S69" s="276" t="s">
        <v>109</v>
      </c>
      <c r="T69" s="276"/>
      <c r="U69" s="276"/>
      <c r="V69" s="276"/>
      <c r="W69" s="276"/>
      <c r="X69" s="277"/>
      <c r="Y69" s="2"/>
    </row>
    <row r="70" spans="2:25" ht="26.25" customHeight="1">
      <c r="B70" s="2"/>
      <c r="C70" s="39"/>
      <c r="D70" s="437"/>
      <c r="E70" s="438"/>
      <c r="F70" s="41"/>
      <c r="G70" s="178" t="s">
        <v>110</v>
      </c>
      <c r="H70" s="179"/>
      <c r="I70" s="179"/>
      <c r="J70" s="196">
        <f>SUM(J65:K69)</f>
        <v>0</v>
      </c>
      <c r="K70" s="197"/>
      <c r="L70" s="56" t="s">
        <v>108</v>
      </c>
      <c r="M70" s="196">
        <f>SUM(M65:N69)</f>
        <v>0</v>
      </c>
      <c r="N70" s="197"/>
      <c r="O70" s="56" t="s">
        <v>108</v>
      </c>
      <c r="P70" s="275">
        <f>SUM(P65:Q69)</f>
        <v>0</v>
      </c>
      <c r="Q70" s="275"/>
      <c r="R70" s="57" t="s">
        <v>108</v>
      </c>
      <c r="S70" s="276"/>
      <c r="T70" s="276"/>
      <c r="U70" s="276"/>
      <c r="V70" s="276"/>
      <c r="W70" s="276"/>
      <c r="X70" s="277"/>
      <c r="Y70" s="2"/>
    </row>
    <row r="71" spans="2:25" ht="36.950000000000003" customHeight="1" thickBot="1">
      <c r="B71" s="2"/>
      <c r="C71" s="39"/>
      <c r="D71" s="439"/>
      <c r="E71" s="440"/>
      <c r="F71" s="41"/>
      <c r="G71" s="186"/>
      <c r="H71" s="187"/>
      <c r="I71" s="187"/>
      <c r="J71" s="188"/>
      <c r="K71" s="188"/>
      <c r="L71" s="188"/>
      <c r="M71" s="188"/>
      <c r="N71" s="58"/>
      <c r="O71" s="189"/>
      <c r="P71" s="189"/>
      <c r="Q71" s="189"/>
      <c r="R71" s="189"/>
      <c r="S71" s="189"/>
      <c r="T71" s="189"/>
      <c r="U71" s="189"/>
      <c r="V71" s="189"/>
      <c r="W71" s="189"/>
      <c r="X71" s="190"/>
      <c r="Y71" s="2"/>
    </row>
    <row r="72" spans="2:25" ht="26.25" customHeight="1">
      <c r="B72" s="2"/>
      <c r="C72" s="420" t="s">
        <v>111</v>
      </c>
      <c r="D72" s="421"/>
      <c r="E72" s="421"/>
      <c r="F72" s="421"/>
      <c r="G72" s="426"/>
      <c r="H72" s="427"/>
      <c r="I72" s="427"/>
      <c r="J72" s="427"/>
      <c r="K72" s="427"/>
      <c r="L72" s="427"/>
      <c r="M72" s="427"/>
      <c r="N72" s="427"/>
      <c r="O72" s="427"/>
      <c r="P72" s="427"/>
      <c r="Q72" s="427"/>
      <c r="R72" s="427"/>
      <c r="S72" s="427"/>
      <c r="T72" s="427"/>
      <c r="U72" s="427"/>
      <c r="V72" s="427"/>
      <c r="W72" s="427"/>
      <c r="X72" s="428"/>
      <c r="Y72" s="2"/>
    </row>
    <row r="73" spans="2:25" ht="26.25" customHeight="1">
      <c r="B73" s="2"/>
      <c r="C73" s="422"/>
      <c r="D73" s="423"/>
      <c r="E73" s="423"/>
      <c r="F73" s="423"/>
      <c r="G73" s="426"/>
      <c r="H73" s="427"/>
      <c r="I73" s="427"/>
      <c r="J73" s="427"/>
      <c r="K73" s="427"/>
      <c r="L73" s="427"/>
      <c r="M73" s="427"/>
      <c r="N73" s="427"/>
      <c r="O73" s="427"/>
      <c r="P73" s="427"/>
      <c r="Q73" s="427"/>
      <c r="R73" s="427"/>
      <c r="S73" s="427"/>
      <c r="T73" s="427"/>
      <c r="U73" s="427"/>
      <c r="V73" s="427"/>
      <c r="W73" s="427"/>
      <c r="X73" s="428"/>
      <c r="Y73" s="2"/>
    </row>
    <row r="74" spans="2:25" ht="26.25" customHeight="1" thickBot="1">
      <c r="B74" s="2"/>
      <c r="C74" s="424"/>
      <c r="D74" s="425"/>
      <c r="E74" s="425"/>
      <c r="F74" s="425"/>
      <c r="G74" s="429"/>
      <c r="H74" s="430"/>
      <c r="I74" s="430"/>
      <c r="J74" s="430"/>
      <c r="K74" s="430"/>
      <c r="L74" s="430"/>
      <c r="M74" s="430"/>
      <c r="N74" s="430"/>
      <c r="O74" s="430"/>
      <c r="P74" s="430"/>
      <c r="Q74" s="430"/>
      <c r="R74" s="430"/>
      <c r="S74" s="430"/>
      <c r="T74" s="430"/>
      <c r="U74" s="430"/>
      <c r="V74" s="430"/>
      <c r="W74" s="430"/>
      <c r="X74" s="431"/>
      <c r="Y74" s="2"/>
    </row>
    <row r="75" spans="2:25" ht="18.75" customHeight="1" thickTop="1">
      <c r="B75" s="2"/>
      <c r="C75" s="2"/>
      <c r="D75" s="2"/>
      <c r="E75" s="2"/>
      <c r="F75" s="2"/>
      <c r="G75" s="2"/>
      <c r="H75" s="2"/>
      <c r="I75" s="2"/>
      <c r="J75" s="2"/>
      <c r="K75" s="2"/>
      <c r="L75" s="2"/>
      <c r="M75" s="2"/>
      <c r="N75" s="2"/>
      <c r="O75" s="2"/>
      <c r="P75" s="2"/>
      <c r="Q75" s="2"/>
      <c r="R75" s="2"/>
      <c r="S75" s="2"/>
      <c r="T75" s="2"/>
      <c r="U75" s="2"/>
      <c r="V75" s="2"/>
      <c r="W75" s="2"/>
      <c r="X75" s="2"/>
      <c r="Y75" s="2"/>
    </row>
    <row r="76" spans="2:25" ht="18.75" customHeight="1">
      <c r="B76" s="2"/>
      <c r="C76" s="6" t="s">
        <v>112</v>
      </c>
      <c r="D76" s="2"/>
      <c r="E76" s="2"/>
      <c r="F76" s="2"/>
      <c r="G76" s="2"/>
      <c r="H76" s="2"/>
      <c r="I76" s="2"/>
      <c r="J76" s="2"/>
      <c r="K76" s="2"/>
      <c r="L76" s="2"/>
      <c r="M76" s="2"/>
      <c r="N76" s="2"/>
      <c r="O76" s="2"/>
      <c r="P76" s="2"/>
      <c r="Q76" s="2"/>
      <c r="R76" s="2"/>
      <c r="S76" s="2"/>
      <c r="T76" s="2"/>
      <c r="U76" s="2"/>
      <c r="V76" s="2"/>
      <c r="W76" s="2"/>
      <c r="X76" s="2"/>
      <c r="Y76" s="2"/>
    </row>
    <row r="77" spans="2:25" ht="22.5" customHeight="1">
      <c r="B77" s="2"/>
      <c r="C77" s="268" t="s">
        <v>113</v>
      </c>
      <c r="D77" s="269"/>
      <c r="E77" s="269"/>
      <c r="F77" s="270"/>
      <c r="G77" s="413"/>
      <c r="H77" s="414"/>
      <c r="I77" s="414"/>
      <c r="J77" s="414"/>
      <c r="K77" s="414"/>
      <c r="L77" s="414"/>
      <c r="M77" s="414"/>
      <c r="N77" s="414"/>
      <c r="O77" s="414"/>
      <c r="P77" s="414"/>
      <c r="Q77" s="414"/>
      <c r="R77" s="414"/>
      <c r="S77" s="414"/>
      <c r="T77" s="414"/>
      <c r="U77" s="414"/>
      <c r="V77" s="414"/>
      <c r="W77" s="414"/>
      <c r="X77" s="415"/>
      <c r="Y77" s="2"/>
    </row>
    <row r="78" spans="2:25" ht="22.5" customHeight="1">
      <c r="B78" s="2"/>
      <c r="C78" s="268" t="s">
        <v>114</v>
      </c>
      <c r="D78" s="269"/>
      <c r="E78" s="269"/>
      <c r="F78" s="270"/>
      <c r="G78" s="403" t="s">
        <v>115</v>
      </c>
      <c r="H78" s="403"/>
      <c r="I78" s="404"/>
      <c r="J78" s="405"/>
      <c r="K78" s="405"/>
      <c r="L78" s="406"/>
      <c r="M78" s="403" t="s">
        <v>35</v>
      </c>
      <c r="N78" s="403"/>
      <c r="O78" s="271"/>
      <c r="P78" s="272"/>
      <c r="Q78" s="272"/>
      <c r="R78" s="273"/>
      <c r="S78" s="411" t="s">
        <v>116</v>
      </c>
      <c r="T78" s="412"/>
      <c r="U78" s="292" t="s">
        <v>117</v>
      </c>
      <c r="V78" s="293"/>
      <c r="W78" s="294"/>
      <c r="X78" s="295"/>
      <c r="Y78" s="2"/>
    </row>
    <row r="79" spans="2:25" ht="22.5" customHeight="1">
      <c r="B79" s="2"/>
      <c r="C79" s="268" t="s">
        <v>118</v>
      </c>
      <c r="D79" s="269"/>
      <c r="E79" s="269"/>
      <c r="F79" s="270"/>
      <c r="G79" s="403" t="s">
        <v>119</v>
      </c>
      <c r="H79" s="403"/>
      <c r="I79" s="404" t="s">
        <v>120</v>
      </c>
      <c r="J79" s="405"/>
      <c r="K79" s="405"/>
      <c r="L79" s="406"/>
      <c r="M79" s="407"/>
      <c r="N79" s="407"/>
      <c r="O79" s="408"/>
      <c r="P79" s="409"/>
      <c r="Q79" s="409"/>
      <c r="R79" s="410"/>
      <c r="S79" s="411" t="s">
        <v>121</v>
      </c>
      <c r="T79" s="412"/>
      <c r="U79" s="404" t="s">
        <v>122</v>
      </c>
      <c r="V79" s="405"/>
      <c r="W79" s="405"/>
      <c r="X79" s="406"/>
      <c r="Y79" s="2"/>
    </row>
    <row r="80" spans="2:25" ht="22.5" customHeight="1">
      <c r="B80" s="2"/>
      <c r="C80" s="268" t="s">
        <v>123</v>
      </c>
      <c r="D80" s="269"/>
      <c r="E80" s="269"/>
      <c r="F80" s="270"/>
      <c r="G80" s="271"/>
      <c r="H80" s="272"/>
      <c r="I80" s="272"/>
      <c r="J80" s="272"/>
      <c r="K80" s="272"/>
      <c r="L80" s="272"/>
      <c r="M80" s="272"/>
      <c r="N80" s="272"/>
      <c r="O80" s="272"/>
      <c r="P80" s="272"/>
      <c r="Q80" s="272"/>
      <c r="R80" s="272"/>
      <c r="S80" s="272"/>
      <c r="T80" s="272"/>
      <c r="U80" s="272"/>
      <c r="V80" s="272"/>
      <c r="W80" s="272"/>
      <c r="X80" s="273"/>
      <c r="Y80" s="2"/>
    </row>
    <row r="81" spans="2:24" ht="22.5" customHeight="1">
      <c r="B81" s="2"/>
      <c r="C81" s="268" t="s">
        <v>124</v>
      </c>
      <c r="D81" s="269"/>
      <c r="E81" s="269"/>
      <c r="F81" s="270"/>
      <c r="G81" s="271" t="s">
        <v>122</v>
      </c>
      <c r="H81" s="272"/>
      <c r="I81" s="272"/>
      <c r="J81" s="272"/>
      <c r="K81" s="272"/>
      <c r="L81" s="272"/>
      <c r="M81" s="272"/>
      <c r="N81" s="272"/>
      <c r="O81" s="272"/>
      <c r="P81" s="272"/>
      <c r="Q81" s="272"/>
      <c r="R81" s="272"/>
      <c r="S81" s="272"/>
      <c r="T81" s="272"/>
      <c r="U81" s="272"/>
      <c r="V81" s="272"/>
      <c r="W81" s="272"/>
      <c r="X81" s="273"/>
    </row>
    <row r="82" spans="2:24" ht="18.75" customHeight="1">
      <c r="B82" s="2"/>
      <c r="C82" s="2"/>
      <c r="D82" s="2"/>
      <c r="E82" s="2"/>
      <c r="F82" s="2"/>
      <c r="G82" s="2"/>
      <c r="H82" s="2"/>
      <c r="I82" s="2"/>
      <c r="J82" s="2"/>
      <c r="K82" s="2"/>
      <c r="L82" s="2"/>
      <c r="M82" s="2"/>
      <c r="N82" s="2"/>
      <c r="O82" s="2"/>
      <c r="P82" s="2"/>
      <c r="Q82" s="2"/>
      <c r="R82" s="2"/>
      <c r="S82" s="2"/>
      <c r="T82" s="2"/>
      <c r="U82" s="2"/>
      <c r="V82" s="2"/>
      <c r="W82" s="2"/>
      <c r="X82" s="2"/>
    </row>
    <row r="83" spans="2:24" ht="18.75" customHeight="1">
      <c r="B83" s="2"/>
      <c r="C83" s="5"/>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9" spans="2:24" s="3" customFormat="1" hidden="1">
      <c r="C89" s="4" t="s">
        <v>125</v>
      </c>
      <c r="G89" s="3" t="s">
        <v>126</v>
      </c>
    </row>
    <row r="90" spans="2:24" s="3" customFormat="1" hidden="1">
      <c r="C90" s="4" t="s">
        <v>127</v>
      </c>
    </row>
    <row r="91" spans="2:24" s="3" customFormat="1" hidden="1">
      <c r="C91" s="4" t="s">
        <v>128</v>
      </c>
    </row>
    <row r="92" spans="2:24" s="3" customFormat="1" hidden="1">
      <c r="C92" s="4" t="s">
        <v>129</v>
      </c>
    </row>
    <row r="93" spans="2:24" s="3" customFormat="1" hidden="1"/>
    <row r="94" spans="2:24" s="3" customFormat="1" hidden="1">
      <c r="C94" s="4" t="s">
        <v>130</v>
      </c>
    </row>
    <row r="95" spans="2:24" s="3" customFormat="1" hidden="1">
      <c r="C95" s="4" t="s">
        <v>131</v>
      </c>
    </row>
    <row r="96" spans="2:24" s="3" customFormat="1" hidden="1">
      <c r="C96" s="4" t="s">
        <v>132</v>
      </c>
    </row>
    <row r="97" spans="3:3" s="3" customFormat="1" hidden="1">
      <c r="C97" s="4" t="s">
        <v>133</v>
      </c>
    </row>
    <row r="98" spans="3:3" s="3" customFormat="1" hidden="1">
      <c r="C98" s="4" t="s">
        <v>134</v>
      </c>
    </row>
    <row r="99" spans="3:3" s="3" customFormat="1" hidden="1">
      <c r="C99" s="4" t="s">
        <v>135</v>
      </c>
    </row>
    <row r="100" spans="3:3" s="3" customFormat="1" hidden="1">
      <c r="C100" s="4" t="s">
        <v>136</v>
      </c>
    </row>
    <row r="101" spans="3:3" s="3" customFormat="1" hidden="1">
      <c r="C101" s="4" t="s">
        <v>137</v>
      </c>
    </row>
    <row r="102" spans="3:3" s="3" customFormat="1">
      <c r="C102" s="4"/>
    </row>
  </sheetData>
  <sheetProtection algorithmName="SHA-512" hashValue="y57W0Vp2x+blAk4aUKnIqUTEJgcbtVA/glUbS20+U+5picdaKuiKPQuZ0SlnuJnWwgCLX8n6mweMZZKSXn5kCQ==" saltValue="DywHVvr/Vtpn1oes9h85mg==" spinCount="100000" sheet="1" formatCells="0" formatColumns="0" formatRows="0"/>
  <mergeCells count="230">
    <mergeCell ref="C41:F42"/>
    <mergeCell ref="G41:N41"/>
    <mergeCell ref="O41:X41"/>
    <mergeCell ref="G42:X42"/>
    <mergeCell ref="I28:X28"/>
    <mergeCell ref="S40:X40"/>
    <mergeCell ref="L57:Q57"/>
    <mergeCell ref="R57:U57"/>
    <mergeCell ref="L58:Q58"/>
    <mergeCell ref="R58:U58"/>
    <mergeCell ref="G29:H29"/>
    <mergeCell ref="I29:N29"/>
    <mergeCell ref="P29:R30"/>
    <mergeCell ref="P31:R31"/>
    <mergeCell ref="Q38:R38"/>
    <mergeCell ref="Q39:R39"/>
    <mergeCell ref="G47:H48"/>
    <mergeCell ref="C47:F48"/>
    <mergeCell ref="G45:H46"/>
    <mergeCell ref="L56:Q56"/>
    <mergeCell ref="C49:F50"/>
    <mergeCell ref="G49:H50"/>
    <mergeCell ref="Q49:X49"/>
    <mergeCell ref="Q50:X50"/>
    <mergeCell ref="J47:L48"/>
    <mergeCell ref="G38:N38"/>
    <mergeCell ref="P32:R32"/>
    <mergeCell ref="H39:N39"/>
    <mergeCell ref="H40:N40"/>
    <mergeCell ref="G35:N37"/>
    <mergeCell ref="P33:P40"/>
    <mergeCell ref="Q33:R33"/>
    <mergeCell ref="Q34:R34"/>
    <mergeCell ref="Q35:R35"/>
    <mergeCell ref="Q36:R36"/>
    <mergeCell ref="Q37:R37"/>
    <mergeCell ref="J45:L46"/>
    <mergeCell ref="M45:N46"/>
    <mergeCell ref="R60:U60"/>
    <mergeCell ref="O53:X54"/>
    <mergeCell ref="R56:U56"/>
    <mergeCell ref="S32:X32"/>
    <mergeCell ref="O51:R52"/>
    <mergeCell ref="T51:W52"/>
    <mergeCell ref="S51:S52"/>
    <mergeCell ref="X51:X52"/>
    <mergeCell ref="Q40:R40"/>
    <mergeCell ref="O50:P50"/>
    <mergeCell ref="O45:X46"/>
    <mergeCell ref="S38:X38"/>
    <mergeCell ref="S39:X39"/>
    <mergeCell ref="C77:F77"/>
    <mergeCell ref="G77:X77"/>
    <mergeCell ref="G69:I69"/>
    <mergeCell ref="M47:N48"/>
    <mergeCell ref="O47:X48"/>
    <mergeCell ref="V59:X59"/>
    <mergeCell ref="G67:I67"/>
    <mergeCell ref="C72:F74"/>
    <mergeCell ref="G72:X74"/>
    <mergeCell ref="G68:I68"/>
    <mergeCell ref="L61:Q61"/>
    <mergeCell ref="R61:U61"/>
    <mergeCell ref="D67:E67"/>
    <mergeCell ref="D69:E71"/>
    <mergeCell ref="C53:F54"/>
    <mergeCell ref="G55:H55"/>
    <mergeCell ref="I55:K55"/>
    <mergeCell ref="G59:H59"/>
    <mergeCell ref="I59:K59"/>
    <mergeCell ref="G60:H60"/>
    <mergeCell ref="I60:K60"/>
    <mergeCell ref="G61:H61"/>
    <mergeCell ref="G58:H58"/>
    <mergeCell ref="I58:K58"/>
    <mergeCell ref="C79:F79"/>
    <mergeCell ref="G79:H79"/>
    <mergeCell ref="I79:L79"/>
    <mergeCell ref="M79:N79"/>
    <mergeCell ref="O79:R79"/>
    <mergeCell ref="S79:T79"/>
    <mergeCell ref="U79:X79"/>
    <mergeCell ref="C78:F78"/>
    <mergeCell ref="G78:H78"/>
    <mergeCell ref="I78:L78"/>
    <mergeCell ref="M78:N78"/>
    <mergeCell ref="O78:R78"/>
    <mergeCell ref="S78:T78"/>
    <mergeCell ref="I27:N27"/>
    <mergeCell ref="G21:P21"/>
    <mergeCell ref="Q21:X21"/>
    <mergeCell ref="S29:X30"/>
    <mergeCell ref="G30:N34"/>
    <mergeCell ref="S31:X31"/>
    <mergeCell ref="C21:F24"/>
    <mergeCell ref="I22:J22"/>
    <mergeCell ref="K22:L22"/>
    <mergeCell ref="M22:X22"/>
    <mergeCell ref="C25:F27"/>
    <mergeCell ref="G25:N25"/>
    <mergeCell ref="O25:X25"/>
    <mergeCell ref="G22:H22"/>
    <mergeCell ref="C28:F28"/>
    <mergeCell ref="C29:F40"/>
    <mergeCell ref="O27:P27"/>
    <mergeCell ref="Q27:X27"/>
    <mergeCell ref="S33:X33"/>
    <mergeCell ref="S34:X34"/>
    <mergeCell ref="S35:X35"/>
    <mergeCell ref="S36:X36"/>
    <mergeCell ref="S37:X37"/>
    <mergeCell ref="G28:H28"/>
    <mergeCell ref="M5:M7"/>
    <mergeCell ref="G18:H18"/>
    <mergeCell ref="I18:J18"/>
    <mergeCell ref="G15:X15"/>
    <mergeCell ref="N7:O7"/>
    <mergeCell ref="O19:P19"/>
    <mergeCell ref="Q19:X19"/>
    <mergeCell ref="G20:H20"/>
    <mergeCell ref="I20:N20"/>
    <mergeCell ref="O20:P20"/>
    <mergeCell ref="Q20:X20"/>
    <mergeCell ref="C11:X11"/>
    <mergeCell ref="C12:X12"/>
    <mergeCell ref="C13:F14"/>
    <mergeCell ref="G13:X14"/>
    <mergeCell ref="C16:F17"/>
    <mergeCell ref="G16:X17"/>
    <mergeCell ref="C18:F20"/>
    <mergeCell ref="C15:F15"/>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P7:S7"/>
    <mergeCell ref="C81:F81"/>
    <mergeCell ref="G81:X81"/>
    <mergeCell ref="V60:X60"/>
    <mergeCell ref="P65:Q65"/>
    <mergeCell ref="P66:Q66"/>
    <mergeCell ref="P69:Q69"/>
    <mergeCell ref="P70:Q70"/>
    <mergeCell ref="S69:X69"/>
    <mergeCell ref="S70:X70"/>
    <mergeCell ref="P64:R64"/>
    <mergeCell ref="J66:K66"/>
    <mergeCell ref="J69:K69"/>
    <mergeCell ref="J64:K64"/>
    <mergeCell ref="M65:N65"/>
    <mergeCell ref="G66:I66"/>
    <mergeCell ref="V61:X61"/>
    <mergeCell ref="G63:X63"/>
    <mergeCell ref="I61:K61"/>
    <mergeCell ref="G62:X62"/>
    <mergeCell ref="C80:F80"/>
    <mergeCell ref="G80:X80"/>
    <mergeCell ref="U78:V78"/>
    <mergeCell ref="L60:Q60"/>
    <mergeCell ref="W78:X78"/>
    <mergeCell ref="D60:E61"/>
    <mergeCell ref="C51:F52"/>
    <mergeCell ref="G51:H52"/>
    <mergeCell ref="L59:Q59"/>
    <mergeCell ref="R59:U59"/>
    <mergeCell ref="U65:X65"/>
    <mergeCell ref="T7:U7"/>
    <mergeCell ref="V7:X7"/>
    <mergeCell ref="P67:Q67"/>
    <mergeCell ref="S67:X67"/>
    <mergeCell ref="M64:N64"/>
    <mergeCell ref="M66:N66"/>
    <mergeCell ref="J65:K65"/>
    <mergeCell ref="J67:K67"/>
    <mergeCell ref="M67:N67"/>
    <mergeCell ref="V55:X55"/>
    <mergeCell ref="V56:X56"/>
    <mergeCell ref="V57:X57"/>
    <mergeCell ref="V58:X58"/>
    <mergeCell ref="M53:N54"/>
    <mergeCell ref="J49:L50"/>
    <mergeCell ref="M49:N50"/>
    <mergeCell ref="O49:P49"/>
    <mergeCell ref="C9:X9"/>
    <mergeCell ref="M51:N52"/>
    <mergeCell ref="J51:L52"/>
    <mergeCell ref="J53:L54"/>
    <mergeCell ref="G57:H57"/>
    <mergeCell ref="I57:K57"/>
    <mergeCell ref="R55:U55"/>
    <mergeCell ref="L55:Q55"/>
    <mergeCell ref="C55:F58"/>
    <mergeCell ref="D59:E59"/>
    <mergeCell ref="G56:H56"/>
    <mergeCell ref="I56:K56"/>
    <mergeCell ref="G53:H54"/>
    <mergeCell ref="S65:T65"/>
    <mergeCell ref="S66:T66"/>
    <mergeCell ref="U66:X66"/>
    <mergeCell ref="G70:I70"/>
    <mergeCell ref="C63:F66"/>
    <mergeCell ref="G71:I71"/>
    <mergeCell ref="J71:M71"/>
    <mergeCell ref="O71:X71"/>
    <mergeCell ref="G65:I65"/>
    <mergeCell ref="J68:K68"/>
    <mergeCell ref="M68:N68"/>
    <mergeCell ref="P68:Q68"/>
    <mergeCell ref="J70:K70"/>
    <mergeCell ref="M69:N69"/>
    <mergeCell ref="M70:N70"/>
  </mergeCells>
  <phoneticPr fontId="15"/>
  <conditionalFormatting sqref="D60:E61">
    <cfRule type="expression" dxfId="85" priority="14">
      <formula>$Y$55=TRUE</formula>
    </cfRule>
  </conditionalFormatting>
  <conditionalFormatting sqref="D69:E71">
    <cfRule type="expression" dxfId="84" priority="4">
      <formula>$Y$64=TRUE</formula>
    </cfRule>
  </conditionalFormatting>
  <conditionalFormatting sqref="G15">
    <cfRule type="expression" dxfId="83" priority="77">
      <formula>$G$15&lt;&gt;""</formula>
    </cfRule>
  </conditionalFormatting>
  <conditionalFormatting sqref="G39">
    <cfRule type="expression" dxfId="82" priority="124">
      <formula>$Y$39=TRUE</formula>
    </cfRule>
  </conditionalFormatting>
  <conditionalFormatting sqref="G40">
    <cfRule type="expression" dxfId="81" priority="123">
      <formula>$Y$40=TRUE</formula>
    </cfRule>
  </conditionalFormatting>
  <conditionalFormatting sqref="G13:X14">
    <cfRule type="expression" dxfId="80" priority="181">
      <formula>AND($G$13&lt;&gt;"",$G$13&lt;&gt;"〇〇の研究")</formula>
    </cfRule>
  </conditionalFormatting>
  <conditionalFormatting sqref="G16:X17">
    <cfRule type="expression" dxfId="79" priority="26">
      <formula>$G16&lt;&gt;""</formula>
    </cfRule>
  </conditionalFormatting>
  <conditionalFormatting sqref="G22:X24">
    <cfRule type="expression" dxfId="78" priority="80">
      <formula>$Q$21&lt;&gt;"異なる（以下に記入して下さい）"</formula>
    </cfRule>
  </conditionalFormatting>
  <conditionalFormatting sqref="G26:X27">
    <cfRule type="expression" dxfId="77" priority="23">
      <formula>$O$25&lt;&gt;"異なる（以下に記入して下さい）"</formula>
    </cfRule>
  </conditionalFormatting>
  <conditionalFormatting sqref="G57:X62 G55:X55 G56:R56 V56:X56">
    <cfRule type="expression" dxfId="76" priority="39">
      <formula>$Y$55=FALSE</formula>
    </cfRule>
  </conditionalFormatting>
  <conditionalFormatting sqref="G72:X74">
    <cfRule type="expression" dxfId="75" priority="122">
      <formula>$G$72&lt;&gt;""</formula>
    </cfRule>
  </conditionalFormatting>
  <conditionalFormatting sqref="I29">
    <cfRule type="expression" dxfId="74" priority="89">
      <formula>$I$29&lt;&gt;"選択してください"</formula>
    </cfRule>
  </conditionalFormatting>
  <conditionalFormatting sqref="I18:J18">
    <cfRule type="expression" dxfId="73" priority="36">
      <formula>I18&lt;&gt;"〒"</formula>
    </cfRule>
  </conditionalFormatting>
  <conditionalFormatting sqref="I22:J22">
    <cfRule type="expression" dxfId="72" priority="86">
      <formula>I22&lt;&gt;"〒"</formula>
    </cfRule>
  </conditionalFormatting>
  <conditionalFormatting sqref="I56:K56">
    <cfRule type="expression" dxfId="71" priority="174">
      <formula>I56&lt;&gt;""</formula>
    </cfRule>
  </conditionalFormatting>
  <conditionalFormatting sqref="I57:K57">
    <cfRule type="expression" dxfId="70" priority="64">
      <formula>$I$57&lt;&gt;""</formula>
    </cfRule>
  </conditionalFormatting>
  <conditionalFormatting sqref="I58:K58">
    <cfRule type="expression" dxfId="69" priority="45">
      <formula>$I$58&lt;&gt;""</formula>
    </cfRule>
  </conditionalFormatting>
  <conditionalFormatting sqref="I59:K59">
    <cfRule type="expression" dxfId="68" priority="139">
      <formula>$I$59&lt;&gt;""</formula>
    </cfRule>
  </conditionalFormatting>
  <conditionalFormatting sqref="I60:K60">
    <cfRule type="expression" dxfId="67" priority="138">
      <formula>$I$60&lt;&gt;""</formula>
    </cfRule>
  </conditionalFormatting>
  <conditionalFormatting sqref="I61:K61">
    <cfRule type="expression" dxfId="66" priority="142">
      <formula>I61&lt;&gt;""</formula>
    </cfRule>
  </conditionalFormatting>
  <conditionalFormatting sqref="I45:L46">
    <cfRule type="expression" dxfId="65" priority="17">
      <formula>$Y$45=TRUE</formula>
    </cfRule>
  </conditionalFormatting>
  <conditionalFormatting sqref="I47:L48">
    <cfRule type="expression" dxfId="64" priority="18">
      <formula>$Y$47=TRUE</formula>
    </cfRule>
  </conditionalFormatting>
  <conditionalFormatting sqref="I49:L50">
    <cfRule type="expression" dxfId="63" priority="9">
      <formula>$Y$49=TRUE</formula>
    </cfRule>
  </conditionalFormatting>
  <conditionalFormatting sqref="I51:L52">
    <cfRule type="expression" dxfId="62" priority="16">
      <formula>$Y$51=TRUE</formula>
    </cfRule>
  </conditionalFormatting>
  <conditionalFormatting sqref="I53:L54">
    <cfRule type="expression" dxfId="61" priority="15">
      <formula>$Y$53=TRUE</formula>
    </cfRule>
  </conditionalFormatting>
  <conditionalFormatting sqref="I19:N20">
    <cfRule type="expression" dxfId="60" priority="31">
      <formula>I19&lt;&gt;""</formula>
    </cfRule>
  </conditionalFormatting>
  <conditionalFormatting sqref="I23:N24">
    <cfRule type="expression" dxfId="59" priority="83">
      <formula>I23&lt;&gt;""</formula>
    </cfRule>
  </conditionalFormatting>
  <conditionalFormatting sqref="I27:N27">
    <cfRule type="expression" dxfId="58" priority="156">
      <formula>I27&lt;&gt;""</formula>
    </cfRule>
  </conditionalFormatting>
  <conditionalFormatting sqref="J65:K65">
    <cfRule type="expression" dxfId="57" priority="60">
      <formula>$J$65&lt;&gt;""</formula>
    </cfRule>
  </conditionalFormatting>
  <conditionalFormatting sqref="J66:K68">
    <cfRule type="expression" dxfId="56" priority="59">
      <formula>$J66&lt;&gt;""</formula>
    </cfRule>
  </conditionalFormatting>
  <conditionalFormatting sqref="J69:K69">
    <cfRule type="expression" dxfId="55" priority="58">
      <formula>$J$69&lt;&gt;""</formula>
    </cfRule>
  </conditionalFormatting>
  <conditionalFormatting sqref="L56:L61">
    <cfRule type="expression" dxfId="54" priority="50">
      <formula>L56&lt;&gt;""</formula>
    </cfRule>
  </conditionalFormatting>
  <conditionalFormatting sqref="M65:N65">
    <cfRule type="expression" dxfId="53" priority="57">
      <formula>$M$65&lt;&gt;""</formula>
    </cfRule>
  </conditionalFormatting>
  <conditionalFormatting sqref="M66:N68">
    <cfRule type="expression" dxfId="52" priority="56">
      <formula>$M66&lt;&gt;""</formula>
    </cfRule>
  </conditionalFormatting>
  <conditionalFormatting sqref="M69:N69">
    <cfRule type="expression" dxfId="51" priority="55">
      <formula>$M$69&lt;&gt;""</formula>
    </cfRule>
  </conditionalFormatting>
  <conditionalFormatting sqref="M51:O51 S51:T51 X51 M52:N52">
    <cfRule type="expression" dxfId="50" priority="69">
      <formula>$Y$51=FALSE</formula>
    </cfRule>
  </conditionalFormatting>
  <conditionalFormatting sqref="M53:O53 M54:N54">
    <cfRule type="expression" dxfId="49" priority="65">
      <formula>$Y$53=FALSE</formula>
    </cfRule>
  </conditionalFormatting>
  <conditionalFormatting sqref="M18:X18">
    <cfRule type="expression" dxfId="48" priority="34">
      <formula>M18&lt;&gt;""</formula>
    </cfRule>
  </conditionalFormatting>
  <conditionalFormatting sqref="M22:X22">
    <cfRule type="expression" dxfId="47" priority="85">
      <formula>M22&lt;&gt;""</formula>
    </cfRule>
  </conditionalFormatting>
  <conditionalFormatting sqref="M26:X26">
    <cfRule type="expression" dxfId="46" priority="155">
      <formula>M26&lt;&gt;""</formula>
    </cfRule>
  </conditionalFormatting>
  <conditionalFormatting sqref="M45:X46">
    <cfRule type="expression" dxfId="45" priority="75">
      <formula>$Y$45=FALSE</formula>
    </cfRule>
  </conditionalFormatting>
  <conditionalFormatting sqref="M47:X48">
    <cfRule type="expression" dxfId="44" priority="72">
      <formula>$Y$47=FALSE</formula>
    </cfRule>
  </conditionalFormatting>
  <conditionalFormatting sqref="M49:X50">
    <cfRule type="expression" dxfId="43" priority="11">
      <formula>$T$49&lt;&gt;""</formula>
    </cfRule>
    <cfRule type="expression" dxfId="42" priority="10">
      <formula>$Y$49=FALSE</formula>
    </cfRule>
  </conditionalFormatting>
  <conditionalFormatting sqref="O51 S51:T51 X51">
    <cfRule type="expression" dxfId="41" priority="70">
      <formula>$T$51&lt;&gt;""</formula>
    </cfRule>
  </conditionalFormatting>
  <conditionalFormatting sqref="O29:P29 S29 O30 O31:S31 O32:P32 S32 O33:S40">
    <cfRule type="expression" dxfId="40" priority="20">
      <formula>$Y$40=FALSE</formula>
    </cfRule>
  </conditionalFormatting>
  <conditionalFormatting sqref="O25:X25">
    <cfRule type="expression" dxfId="39" priority="24">
      <formula>$O25&lt;&gt;"選択してください"</formula>
    </cfRule>
  </conditionalFormatting>
  <conditionalFormatting sqref="O41:X41">
    <cfRule type="expression" dxfId="38" priority="3">
      <formula>$O41&lt;&gt;"選択してください"</formula>
    </cfRule>
  </conditionalFormatting>
  <conditionalFormatting sqref="O45:X46">
    <cfRule type="expression" dxfId="37" priority="76">
      <formula>$O$45&lt;&gt;""</formula>
    </cfRule>
  </conditionalFormatting>
  <conditionalFormatting sqref="O47:X48">
    <cfRule type="expression" dxfId="36" priority="73">
      <formula>$O$47&lt;&gt;""</formula>
    </cfRule>
  </conditionalFormatting>
  <conditionalFormatting sqref="O53:X54">
    <cfRule type="expression" dxfId="35" priority="5">
      <formula>$O$53&lt;&gt;""</formula>
    </cfRule>
  </conditionalFormatting>
  <conditionalFormatting sqref="P7:S7">
    <cfRule type="expression" dxfId="34" priority="21">
      <formula>$P$7&lt;&gt;""</formula>
    </cfRule>
  </conditionalFormatting>
  <conditionalFormatting sqref="P5:X5">
    <cfRule type="expression" dxfId="33" priority="183">
      <formula>$P$5&lt;&gt;""</formula>
    </cfRule>
  </conditionalFormatting>
  <conditionalFormatting sqref="P6:X6">
    <cfRule type="expression" dxfId="32" priority="182">
      <formula>P6&lt;&gt;""</formula>
    </cfRule>
  </conditionalFormatting>
  <conditionalFormatting sqref="Q21">
    <cfRule type="expression" dxfId="31" priority="79">
      <formula>Q21&lt;&gt;"選択してください"</formula>
    </cfRule>
  </conditionalFormatting>
  <conditionalFormatting sqref="Q19:X20">
    <cfRule type="expression" dxfId="30" priority="28">
      <formula>Q19&lt;&gt;""</formula>
    </cfRule>
  </conditionalFormatting>
  <conditionalFormatting sqref="Q23:X24">
    <cfRule type="expression" dxfId="29" priority="81">
      <formula>Q23&lt;&gt;""</formula>
    </cfRule>
  </conditionalFormatting>
  <conditionalFormatting sqref="Q27:X27">
    <cfRule type="expression" dxfId="28" priority="150">
      <formula>Q27&lt;&gt;""</formula>
    </cfRule>
  </conditionalFormatting>
  <conditionalFormatting sqref="Q49:X49">
    <cfRule type="expression" dxfId="27" priority="7">
      <formula>$Q$49&lt;&gt;""</formula>
    </cfRule>
  </conditionalFormatting>
  <conditionalFormatting sqref="Q50:X50">
    <cfRule type="expression" dxfId="26" priority="6">
      <formula>$Q$50&lt;&gt;""</formula>
    </cfRule>
  </conditionalFormatting>
  <conditionalFormatting sqref="R56:R60">
    <cfRule type="expression" dxfId="25" priority="51">
      <formula>R56&lt;&gt;""</formula>
    </cfRule>
  </conditionalFormatting>
  <conditionalFormatting sqref="R61:U61">
    <cfRule type="expression" dxfId="24" priority="8">
      <formula>R61&lt;&gt;""</formula>
    </cfRule>
  </conditionalFormatting>
  <conditionalFormatting sqref="S29">
    <cfRule type="expression" dxfId="23" priority="116">
      <formula>S29&lt;&gt;""</formula>
    </cfRule>
    <cfRule type="expression" dxfId="22" priority="117">
      <formula>$Y$40=TRUE</formula>
    </cfRule>
  </conditionalFormatting>
  <conditionalFormatting sqref="S32:X32">
    <cfRule type="expression" dxfId="21" priority="97">
      <formula>$S$32&lt;&gt;""</formula>
    </cfRule>
  </conditionalFormatting>
  <conditionalFormatting sqref="S33:X39">
    <cfRule type="expression" dxfId="20" priority="100">
      <formula>$S$40&gt;0</formula>
    </cfRule>
  </conditionalFormatting>
  <conditionalFormatting sqref="S67:X67">
    <cfRule type="expression" dxfId="19" priority="61">
      <formula>($P$65+$P$66)*0.3&gt;$P$67</formula>
    </cfRule>
  </conditionalFormatting>
  <conditionalFormatting sqref="T2:X2">
    <cfRule type="expression" dxfId="18" priority="184">
      <formula>$T$2&lt;&gt;""</formula>
    </cfRule>
  </conditionalFormatting>
  <conditionalFormatting sqref="U65:U66 G63:X64 G65:S66 G67:X71">
    <cfRule type="expression" dxfId="17" priority="54">
      <formula>$Y$64=FALSE</formula>
    </cfRule>
  </conditionalFormatting>
  <conditionalFormatting sqref="V7">
    <cfRule type="expression" dxfId="16" priority="22">
      <formula>V7&lt;&gt;""</formula>
    </cfRule>
  </conditionalFormatting>
  <conditionalFormatting sqref="V56:X61">
    <cfRule type="expression" dxfId="15" priority="48">
      <formula>V56&lt;&gt;""</formula>
    </cfRule>
  </conditionalFormatting>
  <dataValidations count="16">
    <dataValidation type="list" allowBlank="1" showInputMessage="1" showErrorMessage="1" sqref="I79:L79 O79:R79 U79:X79" xr:uid="{8A555D68-1834-4060-93A7-E34B07B64240}">
      <formula1>"あり,なし"</formula1>
    </dataValidation>
    <dataValidation type="list" allowBlank="1" showInputMessage="1" showErrorMessage="1" sqref="U78:V78"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7:X77" xr:uid="{4FB5CAC2-C860-434F-B4A2-FEF39DCB89C8}">
      <formula1>1</formula1>
    </dataValidation>
    <dataValidation type="custom" errorStyle="warning" allowBlank="1" showInputMessage="1" showErrorMessage="1" errorTitle="入力規則" error="研究料月額36,600円で割り切れない金額が入力されています。" sqref="J69 O69 R69 L69" xr:uid="{A7B57CCA-17E3-4F75-B5A6-D6061A53C4AD}">
      <formula1>MOD(J69,36600)=0</formula1>
    </dataValidation>
    <dataValidation type="whole" operator="greaterThanOrEqual" allowBlank="1" showInputMessage="1" showErrorMessage="1" sqref="J65 P65"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69 L66:L68 O66:R68" xr:uid="{9C79CC21-1A99-4899-AC23-EA92FB20F8DD}">
      <formula1>L65*0.3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61:K61" xr:uid="{961899B8-CE42-4C45-8EAA-EC7D0C0E6BA3}"/>
    <dataValidation type="list" allowBlank="1" showInputMessage="1" showErrorMessage="1" sqref="G57:H61"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66:K68 M66:N68" xr:uid="{40B55044-84CD-4295-8CB2-2522D7B762AD}"/>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65:N65" xr:uid="{DB69A470-ECC2-499A-A77D-D540AC7E0E69}"/>
    <dataValidation errorStyle="warning" allowBlank="1" showInputMessage="1" showErrorMessage="1" errorTitle="入力規則" error="研究料月額36,600円で割り切れない金額が入力されています。" sqref="M69:N69" xr:uid="{35BA4642-BD37-4995-86A7-1769538EAB21}"/>
    <dataValidation type="list" allowBlank="1" showInputMessage="1" showErrorMessage="1" sqref="O41:X41" xr:uid="{44EDB991-06CE-4E6B-A67C-1845C002EDF6}">
      <formula1>"選択してください,電子契約（クラウドサイン：弁護士ドットコム株式会社）,紙媒体での契約"</formula1>
    </dataValidation>
  </dataValidations>
  <hyperlinks>
    <hyperlink ref="G62:X62"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 ref="U65:X65" location="【様式】別紙2ＰＩ人件費積算シート!A1" display="【様式】別紙2ＰＩ人件費積算シート!A1" xr:uid="{C8FA26E7-1187-4ACA-B4D4-1AA53EB06272}"/>
  </hyperlinks>
  <printOptions horizontalCentered="1"/>
  <pageMargins left="0.31496062992125984" right="0.31496062992125984" top="0.51181102362204722" bottom="0.47244094488188981" header="0.31496062992125984" footer="0.31496062992125984"/>
  <pageSetup paperSize="9" scale="74" fitToHeight="2" orientation="portrait" r:id="rId1"/>
  <rowBreaks count="1" manualBreakCount="1">
    <brk id="43"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121920</xdr:colOff>
                    <xdr:row>39</xdr:row>
                    <xdr:rowOff>38100</xdr:rowOff>
                  </from>
                  <to>
                    <xdr:col>6</xdr:col>
                    <xdr:colOff>365760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121920</xdr:colOff>
                    <xdr:row>38</xdr:row>
                    <xdr:rowOff>38100</xdr:rowOff>
                  </from>
                  <to>
                    <xdr:col>6</xdr:col>
                    <xdr:colOff>365760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22860</xdr:colOff>
                    <xdr:row>46</xdr:row>
                    <xdr:rowOff>22860</xdr:rowOff>
                  </from>
                  <to>
                    <xdr:col>12</xdr:col>
                    <xdr:colOff>1905</xdr:colOff>
                    <xdr:row>47</xdr:row>
                    <xdr:rowOff>259080</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22860</xdr:rowOff>
                  </from>
                  <to>
                    <xdr:col>12</xdr:col>
                    <xdr:colOff>1905</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22860</xdr:colOff>
                    <xdr:row>50</xdr:row>
                    <xdr:rowOff>7620</xdr:rowOff>
                  </from>
                  <to>
                    <xdr:col>12</xdr:col>
                    <xdr:colOff>0</xdr:colOff>
                    <xdr:row>51</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22860</xdr:colOff>
                    <xdr:row>52</xdr:row>
                    <xdr:rowOff>38100</xdr:rowOff>
                  </from>
                  <to>
                    <xdr:col>12</xdr:col>
                    <xdr:colOff>0</xdr:colOff>
                    <xdr:row>53</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22860</xdr:colOff>
                    <xdr:row>58</xdr:row>
                    <xdr:rowOff>83820</xdr:rowOff>
                  </from>
                  <to>
                    <xdr:col>5</xdr:col>
                    <xdr:colOff>0</xdr:colOff>
                    <xdr:row>60</xdr:row>
                    <xdr:rowOff>533400</xdr:rowOff>
                  </to>
                </anchor>
              </controlPr>
            </control>
          </mc:Choice>
        </mc:AlternateContent>
        <mc:AlternateContent xmlns:mc="http://schemas.openxmlformats.org/markup-compatibility/2006">
          <mc:Choice Requires="x14">
            <control shapeId="13446" r:id="rId11" name="Check Box 134">
              <controlPr defaultSize="0" autoFill="0" autoLine="0" autoPict="0">
                <anchor moveWithCells="1">
                  <from>
                    <xdr:col>3</xdr:col>
                    <xdr:colOff>30480</xdr:colOff>
                    <xdr:row>66</xdr:row>
                    <xdr:rowOff>106680</xdr:rowOff>
                  </from>
                  <to>
                    <xdr:col>5</xdr:col>
                    <xdr:colOff>1905</xdr:colOff>
                    <xdr:row>70</xdr:row>
                    <xdr:rowOff>190500</xdr:rowOff>
                  </to>
                </anchor>
              </controlPr>
            </control>
          </mc:Choice>
        </mc:AlternateContent>
        <mc:AlternateContent xmlns:mc="http://schemas.openxmlformats.org/markup-compatibility/2006">
          <mc:Choice Requires="x14">
            <control shapeId="13447" r:id="rId12" name="Check Box 135">
              <controlPr defaultSize="0" autoFill="0" autoLine="0" autoPict="0">
                <anchor moveWithCells="1">
                  <from>
                    <xdr:col>8</xdr:col>
                    <xdr:colOff>30480</xdr:colOff>
                    <xdr:row>48</xdr:row>
                    <xdr:rowOff>7620</xdr:rowOff>
                  </from>
                  <to>
                    <xdr:col>12</xdr:col>
                    <xdr:colOff>7620</xdr:colOff>
                    <xdr:row>49</xdr:row>
                    <xdr:rowOff>274320</xdr:rowOff>
                  </to>
                </anchor>
              </controlPr>
            </control>
          </mc:Choice>
        </mc:AlternateContent>
        <mc:AlternateContent xmlns:mc="http://schemas.openxmlformats.org/markup-compatibility/2006">
          <mc:Choice Requires="x14">
            <control shapeId="13450" r:id="rId13" name="Check Box 138">
              <controlPr defaultSize="0" autoFill="0" autoLine="0" autoPict="0">
                <anchor moveWithCells="1">
                  <from>
                    <xdr:col>18</xdr:col>
                    <xdr:colOff>274320</xdr:colOff>
                    <xdr:row>64</xdr:row>
                    <xdr:rowOff>297180</xdr:rowOff>
                  </from>
                  <to>
                    <xdr:col>20</xdr:col>
                    <xdr:colOff>274320</xdr:colOff>
                    <xdr:row>64</xdr:row>
                    <xdr:rowOff>533400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F059C416-70DC-4173-8ABB-04B0755BDFFA}">
            <xm:f>NOT(ISERROR(SEARCH($U$66,U66)))</xm:f>
            <xm:f>$U$66</xm:f>
            <x14:dxf>
              <fill>
                <patternFill>
                  <bgColor rgb="FFFFFF00"/>
                </patternFill>
              </fill>
            </x14:dxf>
          </x14:cfRule>
          <xm:sqref>U66:X66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2"/>
  <sheetViews>
    <sheetView zoomScale="70" zoomScaleNormal="70" workbookViewId="0">
      <selection activeCell="G9" sqref="G9"/>
    </sheetView>
  </sheetViews>
  <sheetFormatPr defaultRowHeight="13.15"/>
  <cols>
    <col min="2" max="2" width="19.140625" customWidth="1"/>
    <col min="3" max="3" width="13.85546875" customWidth="1"/>
    <col min="4" max="4" width="15.42578125" customWidth="1"/>
    <col min="5" max="5" width="23.42578125" customWidth="1"/>
    <col min="6" max="6" width="9.42578125" customWidth="1"/>
    <col min="7" max="7" width="30.42578125" customWidth="1"/>
    <col min="8" max="8" width="30.85546875" customWidth="1"/>
  </cols>
  <sheetData>
    <row r="1" spans="2:16" ht="41.45">
      <c r="B1" s="37" t="s">
        <v>138</v>
      </c>
      <c r="J1" s="38"/>
      <c r="K1" s="38"/>
      <c r="L1" s="38"/>
    </row>
    <row r="3" spans="2:16" ht="45" customHeight="1">
      <c r="B3" s="512" t="s">
        <v>139</v>
      </c>
      <c r="C3" s="16" t="s">
        <v>84</v>
      </c>
      <c r="D3" s="16" t="s">
        <v>23</v>
      </c>
      <c r="E3" s="16" t="s">
        <v>140</v>
      </c>
      <c r="F3" s="16" t="s">
        <v>141</v>
      </c>
      <c r="G3" s="16" t="s">
        <v>142</v>
      </c>
      <c r="I3" s="515" t="s">
        <v>143</v>
      </c>
      <c r="J3" s="515"/>
      <c r="K3" s="515"/>
      <c r="L3" s="515"/>
      <c r="M3" s="515"/>
      <c r="N3" s="515"/>
      <c r="O3" s="515"/>
      <c r="P3" s="515"/>
    </row>
    <row r="4" spans="2:16" ht="45" customHeight="1">
      <c r="B4" s="513"/>
      <c r="C4" s="12" t="s">
        <v>90</v>
      </c>
      <c r="D4" s="17"/>
      <c r="E4" s="15"/>
      <c r="F4" s="15"/>
      <c r="G4" s="59"/>
    </row>
    <row r="5" spans="2:16" ht="45" customHeight="1">
      <c r="B5" s="513"/>
      <c r="C5" s="12" t="s">
        <v>90</v>
      </c>
      <c r="D5" s="14"/>
      <c r="E5" s="14"/>
      <c r="F5" s="14"/>
      <c r="G5" s="18"/>
    </row>
    <row r="6" spans="2:16" ht="45" customHeight="1">
      <c r="B6" s="513"/>
      <c r="C6" s="12" t="s">
        <v>90</v>
      </c>
      <c r="D6" s="14"/>
      <c r="E6" s="14"/>
      <c r="F6" s="14"/>
      <c r="G6" s="18"/>
    </row>
    <row r="7" spans="2:16" ht="45" customHeight="1">
      <c r="B7" s="513"/>
      <c r="C7" s="12" t="s">
        <v>90</v>
      </c>
      <c r="D7" s="14"/>
      <c r="E7" s="14"/>
      <c r="F7" s="14"/>
      <c r="G7" s="18"/>
    </row>
    <row r="8" spans="2:16" ht="45" customHeight="1">
      <c r="B8" s="513"/>
      <c r="C8" s="12" t="s">
        <v>90</v>
      </c>
      <c r="D8" s="14"/>
      <c r="E8" s="14"/>
      <c r="F8" s="14"/>
      <c r="G8" s="18"/>
    </row>
    <row r="9" spans="2:16" ht="45" customHeight="1">
      <c r="B9" s="514"/>
      <c r="C9" s="19" t="s">
        <v>90</v>
      </c>
      <c r="D9" s="13"/>
      <c r="E9" s="13"/>
      <c r="F9" s="13"/>
      <c r="G9" s="20"/>
    </row>
    <row r="10" spans="2:16" ht="21.95" customHeight="1">
      <c r="B10" s="21" t="s">
        <v>144</v>
      </c>
    </row>
    <row r="11" spans="2:16" ht="21.95" customHeight="1"/>
    <row r="12" spans="2:16" ht="68.25" customHeight="1"/>
  </sheetData>
  <sheetProtection formatCells="0" formatColumns="0" formatRows="0"/>
  <mergeCells count="2">
    <mergeCell ref="B3:B9"/>
    <mergeCell ref="I3:P3"/>
  </mergeCells>
  <phoneticPr fontId="15"/>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変更申込書!G60" display="共同研究申込書本紙へ戻る" xr:uid="{929C64F1-C139-4028-B4DB-DF30DAADF253}"/>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04AC-51B9-4731-B926-CF1D2CD2A4A1}">
  <sheetPr>
    <pageSetUpPr fitToPage="1"/>
  </sheetPr>
  <dimension ref="A3:N21"/>
  <sheetViews>
    <sheetView zoomScale="85" zoomScaleNormal="85" workbookViewId="0">
      <selection activeCell="E6" sqref="E6"/>
    </sheetView>
  </sheetViews>
  <sheetFormatPr defaultColWidth="9" defaultRowHeight="13.15"/>
  <cols>
    <col min="1" max="1" width="4.7109375" style="108" customWidth="1"/>
    <col min="2" max="2" width="15.7109375" style="108" customWidth="1"/>
    <col min="3" max="3" width="21.28515625" style="108" customWidth="1"/>
    <col min="4" max="4" width="13.7109375" style="108" customWidth="1"/>
    <col min="5" max="5" width="16.28515625" style="108" customWidth="1"/>
    <col min="6" max="6" width="14.42578125" style="108" hidden="1" customWidth="1"/>
    <col min="7" max="8" width="15.42578125" style="108" customWidth="1"/>
    <col min="9" max="9" width="18.7109375" style="108" customWidth="1"/>
    <col min="10" max="10" width="18.28515625" style="108" customWidth="1"/>
    <col min="11" max="11" width="19.85546875" style="108" customWidth="1"/>
    <col min="12" max="12" width="9" style="108"/>
    <col min="13" max="13" width="21.28515625" style="108" hidden="1" customWidth="1"/>
    <col min="14" max="14" width="13.28515625" style="108" hidden="1" customWidth="1"/>
    <col min="15" max="16384" width="9" style="108"/>
  </cols>
  <sheetData>
    <row r="3" spans="1:14" ht="26.45" thickBot="1">
      <c r="A3" s="109" t="s">
        <v>145</v>
      </c>
    </row>
    <row r="4" spans="1:14" ht="34.9" customHeight="1" thickBot="1">
      <c r="A4" s="110"/>
      <c r="B4" s="161" t="s">
        <v>146</v>
      </c>
      <c r="C4" s="111" t="s">
        <v>147</v>
      </c>
      <c r="D4" s="112" t="s">
        <v>148</v>
      </c>
      <c r="E4" s="112" t="s">
        <v>149</v>
      </c>
      <c r="F4" s="113" t="s">
        <v>150</v>
      </c>
      <c r="G4" s="144" t="s">
        <v>151</v>
      </c>
      <c r="H4" s="155" t="s">
        <v>152</v>
      </c>
      <c r="I4" s="149" t="s">
        <v>153</v>
      </c>
      <c r="J4" s="150" t="s">
        <v>154</v>
      </c>
      <c r="K4" s="146" t="s">
        <v>155</v>
      </c>
      <c r="M4" s="157" t="s">
        <v>156</v>
      </c>
      <c r="N4" s="162" t="s">
        <v>157</v>
      </c>
    </row>
    <row r="5" spans="1:14" ht="34.9" customHeight="1" thickTop="1" thickBot="1">
      <c r="A5" s="114" t="s">
        <v>158</v>
      </c>
      <c r="B5" s="115" t="s">
        <v>159</v>
      </c>
      <c r="C5" s="116" t="s">
        <v>160</v>
      </c>
      <c r="D5" s="116" t="s">
        <v>161</v>
      </c>
      <c r="E5" s="117">
        <v>0.02</v>
      </c>
      <c r="F5" s="118">
        <f>IFERROR(IF(B5="PI",VLOOKUP(E5,人件費標準単価表!$B$1:$C$28,2,FALSE),VLOOKUP(E5,人件費標準単価表!$B$1:$G$28,MATCH(D5,人件費標準単価表!$C$2:$G$2,0)+1,FALSE)),"")</f>
        <v>840000</v>
      </c>
      <c r="G5" s="145">
        <v>2</v>
      </c>
      <c r="H5" s="156" t="s">
        <v>162</v>
      </c>
      <c r="I5" s="163">
        <f>(IFERROR(ROUNDDOWN(F5*N5/12*M5,0),""))</f>
        <v>280000</v>
      </c>
      <c r="J5" s="164">
        <f>IFERROR(ROUNDDOWN(I5*0.1,0),"")</f>
        <v>28000</v>
      </c>
      <c r="K5" s="147">
        <f>IFERROR(I5+J5,"")</f>
        <v>308000</v>
      </c>
      <c r="M5" s="158">
        <f t="shared" ref="M5:M13" si="0">IFERROR(LEFT(H5,LEN(H5)-1)*1,"")</f>
        <v>2</v>
      </c>
      <c r="N5" s="159">
        <f>ROUNDUP(G5,0)</f>
        <v>2</v>
      </c>
    </row>
    <row r="6" spans="1:14" ht="34.9" customHeight="1" thickTop="1">
      <c r="A6" s="119">
        <v>1</v>
      </c>
      <c r="B6" s="120"/>
      <c r="C6" s="121"/>
      <c r="D6" s="121"/>
      <c r="E6" s="122"/>
      <c r="F6" s="123" t="str">
        <f>IFERROR(IF(B6="PI",VLOOKUP(E6,人件費標準単価表!$B$1:$C$28,2,FALSE),VLOOKUP(E6,人件費標準単価表!$B$1:$G$28,MATCH(D6,人件費標準単価表!$C$2:$G$2,0)+1,FALSE)),"")</f>
        <v/>
      </c>
      <c r="G6" s="165"/>
      <c r="H6" s="166"/>
      <c r="I6" s="167" t="str">
        <f>(IFERROR(ROUNDDOWN(F6*N6/12*M6,0),""))</f>
        <v/>
      </c>
      <c r="J6" s="168" t="str">
        <f t="shared" ref="J6:J13" si="1">IFERROR(ROUNDDOWN(I6*0.1,0),"")</f>
        <v/>
      </c>
      <c r="K6" s="148" t="str">
        <f>IFERROR(I6+J6,"")</f>
        <v/>
      </c>
      <c r="M6" s="169" t="str">
        <f t="shared" si="0"/>
        <v/>
      </c>
      <c r="N6" s="159">
        <f t="shared" ref="N6:N13" si="2">ROUNDUP(G6,0)</f>
        <v>0</v>
      </c>
    </row>
    <row r="7" spans="1:14" ht="34.9" customHeight="1">
      <c r="A7" s="124">
        <v>2</v>
      </c>
      <c r="B7" s="120"/>
      <c r="C7" s="121"/>
      <c r="D7" s="121"/>
      <c r="E7" s="122"/>
      <c r="F7" s="125" t="str">
        <f>IFERROR(IF(B7="PI",VLOOKUP(E7,人件費標準単価表!$B$1:$C$28,2,FALSE),VLOOKUP(E7,人件費標準単価表!$B$1:$G$28,MATCH(D7,人件費標準単価表!$C$2:$G$2,0)+1,FALSE)),"")</f>
        <v/>
      </c>
      <c r="G7" s="165"/>
      <c r="H7" s="170"/>
      <c r="I7" s="167" t="str">
        <f t="shared" ref="I7:I14" si="3">(IFERROR(ROUNDDOWN(F7*G7/12*M7,0),""))</f>
        <v/>
      </c>
      <c r="J7" s="168" t="str">
        <f t="shared" si="1"/>
        <v/>
      </c>
      <c r="K7" s="148" t="str">
        <f>IFERROR(I7+J7,"")</f>
        <v/>
      </c>
      <c r="M7" s="169" t="str">
        <f t="shared" si="0"/>
        <v/>
      </c>
      <c r="N7" s="159">
        <f t="shared" si="2"/>
        <v>0</v>
      </c>
    </row>
    <row r="8" spans="1:14" ht="34.9" customHeight="1">
      <c r="A8" s="124">
        <v>3</v>
      </c>
      <c r="B8" s="120"/>
      <c r="C8" s="121"/>
      <c r="D8" s="121"/>
      <c r="E8" s="122"/>
      <c r="F8" s="125" t="str">
        <f>IFERROR(IF(B8="PI",VLOOKUP(E8,人件費標準単価表!$B$1:$C$28,2,FALSE),VLOOKUP(E8,人件費標準単価表!$B$1:$G$28,MATCH(D8,人件費標準単価表!$C$2:$G$2,0)+1,FALSE)),"")</f>
        <v/>
      </c>
      <c r="G8" s="165"/>
      <c r="H8" s="171"/>
      <c r="I8" s="167" t="str">
        <f t="shared" si="3"/>
        <v/>
      </c>
      <c r="J8" s="168" t="str">
        <f t="shared" si="1"/>
        <v/>
      </c>
      <c r="K8" s="148" t="str">
        <f>IFERROR(I8+J8,"")</f>
        <v/>
      </c>
      <c r="M8" s="169" t="str">
        <f t="shared" si="0"/>
        <v/>
      </c>
      <c r="N8" s="159">
        <f t="shared" si="2"/>
        <v>0</v>
      </c>
    </row>
    <row r="9" spans="1:14" ht="34.9" customHeight="1">
      <c r="A9" s="124">
        <v>4</v>
      </c>
      <c r="B9" s="120"/>
      <c r="C9" s="121"/>
      <c r="D9" s="121"/>
      <c r="E9" s="122"/>
      <c r="F9" s="125" t="str">
        <f>IFERROR(IF(B9="PI",VLOOKUP(E9,人件費標準単価表!$B$1:$C$28,2,FALSE),VLOOKUP(E9,人件費標準単価表!$B$1:$G$28,MATCH(D9,人件費標準単価表!$C$2:$G$2,0)+1,FALSE)),"")</f>
        <v/>
      </c>
      <c r="G9" s="165"/>
      <c r="H9" s="170"/>
      <c r="I9" s="167" t="str">
        <f t="shared" si="3"/>
        <v/>
      </c>
      <c r="J9" s="168" t="str">
        <f t="shared" si="1"/>
        <v/>
      </c>
      <c r="K9" s="148" t="str">
        <f>IFERROR(I9+J9,"")</f>
        <v/>
      </c>
      <c r="M9" s="169" t="str">
        <f t="shared" si="0"/>
        <v/>
      </c>
      <c r="N9" s="159">
        <f t="shared" si="2"/>
        <v>0</v>
      </c>
    </row>
    <row r="10" spans="1:14" ht="34.9" customHeight="1">
      <c r="A10" s="124">
        <v>5</v>
      </c>
      <c r="B10" s="120"/>
      <c r="C10" s="121"/>
      <c r="D10" s="121"/>
      <c r="E10" s="122"/>
      <c r="F10" s="125" t="str">
        <f>IFERROR(IF(B10="PI",VLOOKUP(E10,人件費標準単価表!$B$1:$C$28,2,FALSE),VLOOKUP(E10,人件費標準単価表!$B$1:$G$28,MATCH(D10,人件費標準単価表!$C$2:$G$2,0)+1,FALSE)),"")</f>
        <v/>
      </c>
      <c r="G10" s="165"/>
      <c r="H10" s="171"/>
      <c r="I10" s="167" t="str">
        <f t="shared" si="3"/>
        <v/>
      </c>
      <c r="J10" s="168" t="str">
        <f t="shared" si="1"/>
        <v/>
      </c>
      <c r="K10" s="148" t="str">
        <f t="shared" ref="K10:K13" si="4">IFERROR(I10+J10,"")</f>
        <v/>
      </c>
      <c r="M10" s="169" t="str">
        <f t="shared" si="0"/>
        <v/>
      </c>
      <c r="N10" s="159">
        <f t="shared" si="2"/>
        <v>0</v>
      </c>
    </row>
    <row r="11" spans="1:14" ht="34.9" customHeight="1">
      <c r="A11" s="124">
        <v>6</v>
      </c>
      <c r="B11" s="120"/>
      <c r="C11" s="121"/>
      <c r="D11" s="121"/>
      <c r="E11" s="122"/>
      <c r="F11" s="125" t="str">
        <f>IFERROR(IF(B11="PI",VLOOKUP(E11,人件費標準単価表!$B$1:$C$28,2,FALSE),VLOOKUP(E11,人件費標準単価表!$B$1:$G$28,MATCH(D11,人件費標準単価表!$C$2:$G$2,0)+1,FALSE)),"")</f>
        <v/>
      </c>
      <c r="G11" s="165"/>
      <c r="H11" s="171"/>
      <c r="I11" s="167" t="str">
        <f t="shared" si="3"/>
        <v/>
      </c>
      <c r="J11" s="168" t="str">
        <f t="shared" si="1"/>
        <v/>
      </c>
      <c r="K11" s="148" t="str">
        <f t="shared" si="4"/>
        <v/>
      </c>
      <c r="M11" s="169" t="str">
        <f t="shared" si="0"/>
        <v/>
      </c>
      <c r="N11" s="159">
        <f t="shared" si="2"/>
        <v>0</v>
      </c>
    </row>
    <row r="12" spans="1:14" ht="34.9" customHeight="1">
      <c r="A12" s="124">
        <v>7</v>
      </c>
      <c r="B12" s="120"/>
      <c r="C12" s="121"/>
      <c r="D12" s="121"/>
      <c r="E12" s="122"/>
      <c r="F12" s="125" t="str">
        <f>IFERROR(IF(B12="PI",VLOOKUP(E12,人件費標準単価表!$B$1:$C$28,2,FALSE),VLOOKUP(E12,人件費標準単価表!$B$1:$G$28,MATCH(D12,人件費標準単価表!$C$2:$G$2,0)+1,FALSE)),"")</f>
        <v/>
      </c>
      <c r="G12" s="165"/>
      <c r="H12" s="170"/>
      <c r="I12" s="167" t="str">
        <f t="shared" si="3"/>
        <v/>
      </c>
      <c r="J12" s="168" t="str">
        <f t="shared" si="1"/>
        <v/>
      </c>
      <c r="K12" s="148" t="str">
        <f t="shared" si="4"/>
        <v/>
      </c>
      <c r="M12" s="169" t="str">
        <f t="shared" si="0"/>
        <v/>
      </c>
      <c r="N12" s="159">
        <f t="shared" si="2"/>
        <v>0</v>
      </c>
    </row>
    <row r="13" spans="1:14" ht="34.9" customHeight="1" thickBot="1">
      <c r="A13" s="126">
        <v>8</v>
      </c>
      <c r="B13" s="120"/>
      <c r="C13" s="121"/>
      <c r="D13" s="121"/>
      <c r="E13" s="122"/>
      <c r="F13" s="127" t="str">
        <f>IFERROR(IF(B13="PI",VLOOKUP(E13,人件費標準単価表!$B$1:$C$28,2,FALSE),VLOOKUP(E13,人件費標準単価表!$B$1:$G$28,MATCH(D13,人件費標準単価表!$C$2:$G$2,0)+1,FALSE)),"")</f>
        <v/>
      </c>
      <c r="G13" s="165"/>
      <c r="H13" s="172"/>
      <c r="I13" s="167" t="str">
        <f t="shared" si="3"/>
        <v/>
      </c>
      <c r="J13" s="173" t="str">
        <f t="shared" si="1"/>
        <v/>
      </c>
      <c r="K13" s="148" t="str">
        <f t="shared" si="4"/>
        <v/>
      </c>
      <c r="M13" s="169" t="str">
        <f t="shared" si="0"/>
        <v/>
      </c>
      <c r="N13" s="159">
        <f t="shared" si="2"/>
        <v>0</v>
      </c>
    </row>
    <row r="14" spans="1:14" ht="24" customHeight="1" thickTop="1" thickBot="1">
      <c r="A14" s="128"/>
      <c r="B14" s="128"/>
      <c r="C14" s="128"/>
      <c r="D14" s="128"/>
      <c r="E14" s="128"/>
      <c r="F14" s="128"/>
      <c r="G14" s="128"/>
      <c r="H14" s="128"/>
      <c r="I14" s="152">
        <f t="shared" si="3"/>
        <v>0</v>
      </c>
      <c r="J14" s="153">
        <f>IFERROR(ROUNDDOWN(I14*0.1,0),"")</f>
        <v>0</v>
      </c>
      <c r="K14" s="151">
        <f>SUM(K6:K13)</f>
        <v>0</v>
      </c>
    </row>
    <row r="15" spans="1:14">
      <c r="B15" s="108" t="s">
        <v>163</v>
      </c>
      <c r="I15" s="516" t="s">
        <v>164</v>
      </c>
      <c r="J15" s="516"/>
    </row>
    <row r="16" spans="1:14" ht="20.45" customHeight="1">
      <c r="C16" s="174" t="str">
        <f>IF(【様式】受託研究変更申込書!Y65=FALSE,"【様式】受託研究変更申込書　15.受託研究費（申込者負担）で該当チェックボックスにチェックしてください。","")</f>
        <v>【様式】受託研究変更申込書　15.受託研究費（申込者負担）で該当チェックボックスにチェックしてください。</v>
      </c>
      <c r="K16" s="108" t="str">
        <f>IF(K14&gt;【様式】受託研究変更申込書!P65,"直接経費の金額を超過しております。ご確認ください。","")</f>
        <v/>
      </c>
    </row>
    <row r="17" spans="2:3" ht="20.45" customHeight="1">
      <c r="B17" s="129"/>
      <c r="C17" s="108" t="s">
        <v>165</v>
      </c>
    </row>
    <row r="18" spans="2:3" ht="20.45" customHeight="1">
      <c r="B18" s="130"/>
      <c r="C18" s="108" t="s">
        <v>166</v>
      </c>
    </row>
    <row r="19" spans="2:3" ht="17.45" customHeight="1">
      <c r="B19" s="154"/>
      <c r="C19" s="108" t="s">
        <v>167</v>
      </c>
    </row>
    <row r="21" spans="2:3" ht="21" customHeight="1"/>
  </sheetData>
  <sheetProtection algorithmName="SHA-512" hashValue="UC0YGy30fA1+mvBTVHptO5rQPU8ZyezHSIjTDjaa5S5OgtNPQsJdzp/TvGCscnv5mC8KaI6MRBUPEqdBZ18DJg==" saltValue="FI8zZWioHDEMBXZ+fJTWGA==" spinCount="100000" sheet="1" objects="1" scenarios="1" selectLockedCells="1"/>
  <mergeCells count="1">
    <mergeCell ref="I15:J15"/>
  </mergeCells>
  <phoneticPr fontId="15"/>
  <conditionalFormatting sqref="K16">
    <cfRule type="containsText" dxfId="13" priority="1" operator="containsText" text="直接経費">
      <formula>NOT(ISERROR(SEARCH("直接経費",K16)))</formula>
    </cfRule>
  </conditionalFormatting>
  <dataValidations count="4">
    <dataValidation type="list" allowBlank="1" showInputMessage="1" showErrorMessage="1" sqref="B5:B13" xr:uid="{B46936DE-87F1-4319-BB77-4B5C182F2D38}">
      <formula1>"PI,PI以外"</formula1>
    </dataValidation>
    <dataValidation type="list" allowBlank="1" showInputMessage="1" showErrorMessage="1" sqref="D5:D13" xr:uid="{A3FA7A8F-A2F5-46F3-B421-FFBF70F9725D}">
      <formula1>"教授,准教授,講師,助教"</formula1>
    </dataValidation>
    <dataValidation type="list" allowBlank="1" showInputMessage="1" showErrorMessage="1" sqref="E5:E13" xr:uid="{5441EFD8-C792-40B2-9463-F8807AC7E5BA}">
      <formula1>"1%,2%,3%,4%,5%,6%,7%,8%,9%,10%,11%,12%,13%,14%,15%,16%,17%,18%,19%,20%,21%,22%,23%,24%,25%"</formula1>
    </dataValidation>
    <dataValidation type="list" allowBlank="1" showInputMessage="1" showErrorMessage="1" sqref="H5:H13" xr:uid="{71973B18-39B6-4F7D-BE6B-088906D70817}">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2" id="{E575962D-62C1-469D-9163-4FA9830C2628}">
            <xm:f>【様式】受託研究変更申込書!X62=FALSE</xm:f>
            <x14:dxf>
              <fill>
                <patternFill>
                  <bgColor theme="1" tint="0.499984740745262"/>
                </patternFill>
              </fill>
            </x14:dxf>
          </x14:cfRule>
          <xm:sqref>A4:K4 A5:H13 I5:K14</xm:sqref>
        </x14:conditionalFormatting>
        <x14:conditionalFormatting xmlns:xm="http://schemas.microsoft.com/office/excel/2006/main">
          <x14:cfRule type="expression" priority="3" id="{0190F1DA-5A26-4B27-BA63-C79CC5832BF4}">
            <xm:f>【様式】受託研究変更申込書!Z65=FALSE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A153-442F-418A-AA03-28AB9C86327A}">
  <dimension ref="B1:G28"/>
  <sheetViews>
    <sheetView workbookViewId="0">
      <selection activeCell="H28" sqref="H28:H29"/>
    </sheetView>
  </sheetViews>
  <sheetFormatPr defaultColWidth="9" defaultRowHeight="13.15"/>
  <cols>
    <col min="1" max="1" width="2.85546875" style="108" customWidth="1"/>
    <col min="2" max="2" width="9.7109375" style="108" customWidth="1"/>
    <col min="3" max="7" width="12.42578125" style="108" customWidth="1"/>
    <col min="8" max="16384" width="9" style="108"/>
  </cols>
  <sheetData>
    <row r="1" spans="2:7">
      <c r="B1" s="517" t="s">
        <v>168</v>
      </c>
      <c r="C1" s="131"/>
      <c r="D1" s="520" t="s">
        <v>169</v>
      </c>
      <c r="E1" s="520"/>
      <c r="F1" s="520"/>
      <c r="G1" s="521"/>
    </row>
    <row r="2" spans="2:7">
      <c r="B2" s="518"/>
      <c r="C2" s="132" t="s">
        <v>170</v>
      </c>
      <c r="D2" s="132" t="s">
        <v>171</v>
      </c>
      <c r="E2" s="132" t="s">
        <v>172</v>
      </c>
      <c r="F2" s="132" t="s">
        <v>173</v>
      </c>
      <c r="G2" s="133" t="s">
        <v>174</v>
      </c>
    </row>
    <row r="3" spans="2:7">
      <c r="B3" s="519"/>
      <c r="C3" s="134">
        <v>42000000</v>
      </c>
      <c r="D3" s="134">
        <v>42000000</v>
      </c>
      <c r="E3" s="134">
        <v>35000000</v>
      </c>
      <c r="F3" s="134">
        <v>34000000</v>
      </c>
      <c r="G3" s="135">
        <v>29000000</v>
      </c>
    </row>
    <row r="4" spans="2:7">
      <c r="B4" s="136">
        <v>0.01</v>
      </c>
      <c r="C4" s="137">
        <v>420000</v>
      </c>
      <c r="D4" s="137">
        <v>420000</v>
      </c>
      <c r="E4" s="137">
        <v>350000</v>
      </c>
      <c r="F4" s="137">
        <v>340000</v>
      </c>
      <c r="G4" s="138">
        <v>290000</v>
      </c>
    </row>
    <row r="5" spans="2:7">
      <c r="B5" s="139">
        <v>0.02</v>
      </c>
      <c r="C5" s="140">
        <v>840000</v>
      </c>
      <c r="D5" s="140">
        <v>840000</v>
      </c>
      <c r="E5" s="140">
        <v>700000</v>
      </c>
      <c r="F5" s="140">
        <v>680000</v>
      </c>
      <c r="G5" s="141">
        <v>580000</v>
      </c>
    </row>
    <row r="6" spans="2:7">
      <c r="B6" s="139">
        <v>0.03</v>
      </c>
      <c r="C6" s="140">
        <v>1260000</v>
      </c>
      <c r="D6" s="140">
        <v>1260000</v>
      </c>
      <c r="E6" s="140">
        <v>1050000</v>
      </c>
      <c r="F6" s="140">
        <v>1020000</v>
      </c>
      <c r="G6" s="141">
        <v>870000</v>
      </c>
    </row>
    <row r="7" spans="2:7">
      <c r="B7" s="142">
        <v>0.04</v>
      </c>
      <c r="C7" s="140">
        <v>1680000</v>
      </c>
      <c r="D7" s="140">
        <v>1680000</v>
      </c>
      <c r="E7" s="140">
        <v>1400000</v>
      </c>
      <c r="F7" s="140">
        <v>1360000</v>
      </c>
      <c r="G7" s="141">
        <v>1160000</v>
      </c>
    </row>
    <row r="8" spans="2:7">
      <c r="B8" s="142">
        <v>0.05</v>
      </c>
      <c r="C8" s="140">
        <v>2100000</v>
      </c>
      <c r="D8" s="140">
        <v>2100000</v>
      </c>
      <c r="E8" s="140">
        <v>1750000</v>
      </c>
      <c r="F8" s="140">
        <v>1700000</v>
      </c>
      <c r="G8" s="141">
        <v>1450000</v>
      </c>
    </row>
    <row r="9" spans="2:7">
      <c r="B9" s="142">
        <v>0.06</v>
      </c>
      <c r="C9" s="140">
        <v>2520000</v>
      </c>
      <c r="D9" s="140">
        <v>2520000</v>
      </c>
      <c r="E9" s="140">
        <v>2100000</v>
      </c>
      <c r="F9" s="140">
        <v>2040000.0000000002</v>
      </c>
      <c r="G9" s="141">
        <v>1740000.0000000002</v>
      </c>
    </row>
    <row r="10" spans="2:7">
      <c r="B10" s="142">
        <v>7.0000000000000007E-2</v>
      </c>
      <c r="C10" s="140">
        <v>2940000.0000000005</v>
      </c>
      <c r="D10" s="140">
        <v>2940000.0000000005</v>
      </c>
      <c r="E10" s="140">
        <v>2450000.0000000005</v>
      </c>
      <c r="F10" s="140">
        <v>2380000</v>
      </c>
      <c r="G10" s="141">
        <v>2030000.0000000002</v>
      </c>
    </row>
    <row r="11" spans="2:7">
      <c r="B11" s="142">
        <v>0.08</v>
      </c>
      <c r="C11" s="140">
        <v>3360000</v>
      </c>
      <c r="D11" s="140">
        <v>3360000</v>
      </c>
      <c r="E11" s="140">
        <v>2800000</v>
      </c>
      <c r="F11" s="140">
        <v>2720000</v>
      </c>
      <c r="G11" s="141">
        <v>2320000</v>
      </c>
    </row>
    <row r="12" spans="2:7">
      <c r="B12" s="142">
        <v>0.09</v>
      </c>
      <c r="C12" s="140">
        <v>3780000</v>
      </c>
      <c r="D12" s="140">
        <v>3780000</v>
      </c>
      <c r="E12" s="140">
        <v>3150000</v>
      </c>
      <c r="F12" s="140">
        <v>3060000</v>
      </c>
      <c r="G12" s="141">
        <v>2610000</v>
      </c>
    </row>
    <row r="13" spans="2:7">
      <c r="B13" s="142">
        <v>0.1</v>
      </c>
      <c r="C13" s="140">
        <v>4200000</v>
      </c>
      <c r="D13" s="140">
        <v>4200000</v>
      </c>
      <c r="E13" s="140">
        <v>3499999.9999999995</v>
      </c>
      <c r="F13" s="140">
        <v>3399999.9999999995</v>
      </c>
      <c r="G13" s="141">
        <v>2899999.9999999995</v>
      </c>
    </row>
    <row r="14" spans="2:7">
      <c r="B14" s="142">
        <v>0.11</v>
      </c>
      <c r="C14" s="140">
        <v>4619999.9999999991</v>
      </c>
      <c r="D14" s="140">
        <v>4619999.9999999991</v>
      </c>
      <c r="E14" s="140">
        <v>3849999.9999999995</v>
      </c>
      <c r="F14" s="140">
        <v>3739999.9999999995</v>
      </c>
      <c r="G14" s="141">
        <v>3189999.9999999995</v>
      </c>
    </row>
    <row r="15" spans="2:7">
      <c r="B15" s="142">
        <v>0.12</v>
      </c>
      <c r="C15" s="140">
        <v>5039999.9999999991</v>
      </c>
      <c r="D15" s="140">
        <v>5039999.9999999991</v>
      </c>
      <c r="E15" s="140">
        <v>4199999.9999999991</v>
      </c>
      <c r="F15" s="140">
        <v>4079999.9999999995</v>
      </c>
      <c r="G15" s="141">
        <v>3479999.9999999995</v>
      </c>
    </row>
    <row r="16" spans="2:7">
      <c r="B16" s="142">
        <v>0.13</v>
      </c>
      <c r="C16" s="140">
        <v>5459999.9999999991</v>
      </c>
      <c r="D16" s="140">
        <v>5459999.9999999991</v>
      </c>
      <c r="E16" s="140">
        <v>4549999.9999999991</v>
      </c>
      <c r="F16" s="140">
        <v>4419999.9999999991</v>
      </c>
      <c r="G16" s="141">
        <v>3769999.9999999995</v>
      </c>
    </row>
    <row r="17" spans="2:7">
      <c r="B17" s="142">
        <v>0.14000000000000001</v>
      </c>
      <c r="C17" s="140">
        <v>5879999.9999999991</v>
      </c>
      <c r="D17" s="140">
        <v>5879999.9999999991</v>
      </c>
      <c r="E17" s="140">
        <v>4899999.9999999991</v>
      </c>
      <c r="F17" s="140">
        <v>4759999.9999999991</v>
      </c>
      <c r="G17" s="141">
        <v>4059999.9999999995</v>
      </c>
    </row>
    <row r="18" spans="2:7">
      <c r="B18" s="142">
        <v>0.15</v>
      </c>
      <c r="C18" s="140">
        <v>6300000</v>
      </c>
      <c r="D18" s="140">
        <v>6300000</v>
      </c>
      <c r="E18" s="140">
        <v>5250000</v>
      </c>
      <c r="F18" s="140">
        <v>5100000</v>
      </c>
      <c r="G18" s="141">
        <v>4350000</v>
      </c>
    </row>
    <row r="19" spans="2:7">
      <c r="B19" s="142">
        <v>0.16</v>
      </c>
      <c r="C19" s="140">
        <v>6720000</v>
      </c>
      <c r="D19" s="140">
        <v>6720000</v>
      </c>
      <c r="E19" s="140">
        <v>5600000</v>
      </c>
      <c r="F19" s="140">
        <v>5440000</v>
      </c>
      <c r="G19" s="141">
        <v>4640000</v>
      </c>
    </row>
    <row r="20" spans="2:7">
      <c r="B20" s="142">
        <v>0.17</v>
      </c>
      <c r="C20" s="140">
        <v>7140000.0000000009</v>
      </c>
      <c r="D20" s="140">
        <v>7140000.0000000009</v>
      </c>
      <c r="E20" s="140">
        <v>5950000</v>
      </c>
      <c r="F20" s="140">
        <v>5780000</v>
      </c>
      <c r="G20" s="141">
        <v>4930000</v>
      </c>
    </row>
    <row r="21" spans="2:7">
      <c r="B21" s="142">
        <v>0.18</v>
      </c>
      <c r="C21" s="140">
        <v>7560000.0000000009</v>
      </c>
      <c r="D21" s="140">
        <v>7560000.0000000009</v>
      </c>
      <c r="E21" s="140">
        <v>6300000.0000000009</v>
      </c>
      <c r="F21" s="140">
        <v>6120000.0000000009</v>
      </c>
      <c r="G21" s="141">
        <v>5220000.0000000009</v>
      </c>
    </row>
    <row r="22" spans="2:7">
      <c r="B22" s="142">
        <v>0.19</v>
      </c>
      <c r="C22" s="140">
        <v>7980000.0000000009</v>
      </c>
      <c r="D22" s="140">
        <v>7980000.0000000009</v>
      </c>
      <c r="E22" s="140">
        <v>6650000.0000000009</v>
      </c>
      <c r="F22" s="140">
        <v>6460000.0000000009</v>
      </c>
      <c r="G22" s="141">
        <v>5510000.0000000009</v>
      </c>
    </row>
    <row r="23" spans="2:7">
      <c r="B23" s="142">
        <v>0.2</v>
      </c>
      <c r="C23" s="140">
        <v>8400000.0000000019</v>
      </c>
      <c r="D23" s="140">
        <v>8400000.0000000019</v>
      </c>
      <c r="E23" s="140">
        <v>7000000.0000000009</v>
      </c>
      <c r="F23" s="140">
        <v>6800000.0000000009</v>
      </c>
      <c r="G23" s="141">
        <v>5800000.0000000009</v>
      </c>
    </row>
    <row r="24" spans="2:7">
      <c r="B24" s="142">
        <v>0.21</v>
      </c>
      <c r="C24" s="140">
        <v>8820000.0000000019</v>
      </c>
      <c r="D24" s="140">
        <v>8820000.0000000019</v>
      </c>
      <c r="E24" s="140">
        <v>7350000.0000000019</v>
      </c>
      <c r="F24" s="140">
        <v>7140000.0000000019</v>
      </c>
      <c r="G24" s="141">
        <v>6090000.0000000009</v>
      </c>
    </row>
    <row r="25" spans="2:7">
      <c r="B25" s="142">
        <v>0.22</v>
      </c>
      <c r="C25" s="140">
        <v>9240000.0000000019</v>
      </c>
      <c r="D25" s="140">
        <v>9240000.0000000019</v>
      </c>
      <c r="E25" s="140">
        <v>7700000.0000000019</v>
      </c>
      <c r="F25" s="140">
        <v>7480000.0000000019</v>
      </c>
      <c r="G25" s="141">
        <v>6380000.0000000019</v>
      </c>
    </row>
    <row r="26" spans="2:7">
      <c r="B26" s="142">
        <v>0.23</v>
      </c>
      <c r="C26" s="140">
        <v>9660000.0000000019</v>
      </c>
      <c r="D26" s="140">
        <v>9660000.0000000019</v>
      </c>
      <c r="E26" s="140">
        <v>8050000.0000000019</v>
      </c>
      <c r="F26" s="140">
        <v>7820000.0000000019</v>
      </c>
      <c r="G26" s="141">
        <v>6670000.0000000019</v>
      </c>
    </row>
    <row r="27" spans="2:7">
      <c r="B27" s="142">
        <v>0.24</v>
      </c>
      <c r="C27" s="140">
        <v>10080000.000000004</v>
      </c>
      <c r="D27" s="140">
        <v>10080000.000000004</v>
      </c>
      <c r="E27" s="140">
        <v>8400000.0000000019</v>
      </c>
      <c r="F27" s="140">
        <v>8160000.0000000028</v>
      </c>
      <c r="G27" s="141">
        <v>6960000.0000000019</v>
      </c>
    </row>
    <row r="28" spans="2:7">
      <c r="B28" s="143">
        <v>0.25</v>
      </c>
      <c r="C28" s="134">
        <v>10500000.000000002</v>
      </c>
      <c r="D28" s="134">
        <v>10500000.000000002</v>
      </c>
      <c r="E28" s="134">
        <v>8750000.0000000019</v>
      </c>
      <c r="F28" s="134">
        <v>8500000.0000000019</v>
      </c>
      <c r="G28" s="135">
        <v>7250000.0000000019</v>
      </c>
    </row>
  </sheetData>
  <sheetProtection algorithmName="SHA-512" hashValue="RIoX0r8p51f1yq9k8wbVHOZD6MfEzl9lfEpGFNGkBnKQTliYhFXJddt9R61qhx9OJt5HQMitPc58XX8oCRoDVg==" saltValue="xgA+e0wXC7SP9pEO0QikNw==" spinCount="100000" sheet="1" objects="1" scenarios="1"/>
  <mergeCells count="2">
    <mergeCell ref="B1:B3"/>
    <mergeCell ref="D1:G1"/>
  </mergeCells>
  <phoneticPr fontId="1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workbookViewId="0">
      <selection activeCell="B14" sqref="B14:C14"/>
    </sheetView>
  </sheetViews>
  <sheetFormatPr defaultRowHeight="13.15"/>
  <cols>
    <col min="2" max="2" width="21.42578125" customWidth="1"/>
    <col min="3" max="6" width="15.7109375" customWidth="1"/>
    <col min="7" max="7" width="12.7109375" customWidth="1"/>
    <col min="8" max="8" width="10.7109375" customWidth="1"/>
  </cols>
  <sheetData>
    <row r="1" spans="2:8" ht="34.5" customHeight="1" thickBot="1">
      <c r="B1" s="8" t="s">
        <v>175</v>
      </c>
    </row>
    <row r="2" spans="2:8" ht="27" customHeight="1" thickTop="1">
      <c r="B2" s="534" t="s">
        <v>176</v>
      </c>
      <c r="C2" s="525" t="s">
        <v>177</v>
      </c>
      <c r="D2" s="526"/>
      <c r="E2" s="526"/>
      <c r="F2" s="526"/>
      <c r="G2" s="526"/>
      <c r="H2" s="527"/>
    </row>
    <row r="3" spans="2:8" ht="13.5" customHeight="1">
      <c r="B3" s="535"/>
      <c r="C3" s="528"/>
      <c r="D3" s="529"/>
      <c r="E3" s="529"/>
      <c r="F3" s="529"/>
      <c r="G3" s="529"/>
      <c r="H3" s="530"/>
    </row>
    <row r="4" spans="2:8" ht="13.5" customHeight="1">
      <c r="B4" s="535"/>
      <c r="C4" s="28"/>
      <c r="D4" s="29"/>
      <c r="E4" s="29"/>
      <c r="F4" s="29"/>
      <c r="G4" s="29"/>
      <c r="H4" s="30"/>
    </row>
    <row r="5" spans="2:8" ht="13.5" customHeight="1">
      <c r="B5" s="535"/>
      <c r="C5" s="28"/>
      <c r="D5" s="32" t="s">
        <v>178</v>
      </c>
      <c r="E5" s="32" t="s">
        <v>179</v>
      </c>
      <c r="F5" s="32" t="s">
        <v>180</v>
      </c>
      <c r="G5" s="29"/>
      <c r="H5" s="30"/>
    </row>
    <row r="6" spans="2:8" ht="13.5" customHeight="1">
      <c r="B6" s="535"/>
      <c r="C6" s="28"/>
      <c r="D6" s="32" t="s">
        <v>181</v>
      </c>
      <c r="E6" s="31" t="s">
        <v>182</v>
      </c>
      <c r="F6" s="31" t="s">
        <v>183</v>
      </c>
      <c r="G6" s="29"/>
      <c r="H6" s="30"/>
    </row>
    <row r="7" spans="2:8" ht="13.5" customHeight="1">
      <c r="B7" s="535"/>
      <c r="C7" s="28"/>
      <c r="D7" s="32" t="s">
        <v>184</v>
      </c>
      <c r="E7" s="31" t="s">
        <v>185</v>
      </c>
      <c r="F7" s="31" t="s">
        <v>186</v>
      </c>
      <c r="G7" s="29"/>
      <c r="H7" s="30"/>
    </row>
    <row r="8" spans="2:8" ht="13.5" customHeight="1">
      <c r="B8" s="535"/>
      <c r="C8" s="28"/>
      <c r="D8" s="32" t="s">
        <v>187</v>
      </c>
      <c r="E8" s="31" t="s">
        <v>188</v>
      </c>
      <c r="F8" s="31" t="s">
        <v>186</v>
      </c>
      <c r="G8" s="29"/>
      <c r="H8" s="30"/>
    </row>
    <row r="9" spans="2:8" ht="13.5" customHeight="1">
      <c r="B9" s="535"/>
      <c r="C9" s="28"/>
      <c r="D9" s="32" t="s">
        <v>189</v>
      </c>
      <c r="E9" s="31" t="s">
        <v>188</v>
      </c>
      <c r="F9" s="31" t="s">
        <v>190</v>
      </c>
      <c r="G9" s="29"/>
      <c r="H9" s="30"/>
    </row>
    <row r="10" spans="2:8" ht="15" customHeight="1">
      <c r="B10" s="536"/>
      <c r="C10" s="25"/>
      <c r="D10" s="26"/>
      <c r="E10" s="26"/>
      <c r="F10" s="26"/>
      <c r="G10" s="26"/>
      <c r="H10" s="27"/>
    </row>
    <row r="11" spans="2:8" ht="32.25" customHeight="1">
      <c r="B11" s="23" t="s">
        <v>191</v>
      </c>
      <c r="C11" s="522" t="s">
        <v>192</v>
      </c>
      <c r="D11" s="523"/>
      <c r="E11" s="523"/>
      <c r="F11" s="523"/>
      <c r="G11" s="523"/>
      <c r="H11" s="524"/>
    </row>
    <row r="12" spans="2:8" ht="172.5" customHeight="1" thickBot="1">
      <c r="B12" s="24" t="s">
        <v>193</v>
      </c>
      <c r="C12" s="531" t="s">
        <v>194</v>
      </c>
      <c r="D12" s="532"/>
      <c r="E12" s="532"/>
      <c r="F12" s="532"/>
      <c r="G12" s="532"/>
      <c r="H12" s="533"/>
    </row>
    <row r="13" spans="2:8" ht="13.9" thickTop="1"/>
    <row r="14" spans="2:8" ht="19.149999999999999">
      <c r="B14" s="537" t="s">
        <v>195</v>
      </c>
      <c r="C14" s="537"/>
    </row>
  </sheetData>
  <sheetProtection algorithmName="SHA-512" hashValue="kNNm3DGRrbhPUIQqT8aOcfcDV9SfgKiTg/BWieOZfoXkOuliPsNGv5bBWyVGwahmXHP7jAXwG8SQ8+oHrToyKQ==" saltValue="6DARrBI2rcS9a4QJx4PkLw==" spinCount="100000" sheet="1" formatCells="0" formatColumns="0" formatRows="0"/>
  <mergeCells count="5">
    <mergeCell ref="C11:H11"/>
    <mergeCell ref="C2:H3"/>
    <mergeCell ref="C12:H12"/>
    <mergeCell ref="B2:B10"/>
    <mergeCell ref="B14:C14"/>
  </mergeCells>
  <phoneticPr fontId="15"/>
  <hyperlinks>
    <hyperlink ref="B14" location="' (保護)【様式】共同研究申込書'!I58" display="共同研究申込書 本紙へ戻る" xr:uid="{B2E36E3D-60D8-4829-9D29-D2405DD34BB3}"/>
    <hyperlink ref="B14:C14" location="【様式】受託研究変更申込書!G29" display="共同研究申込書 本紙へ戻る" xr:uid="{BBCB9C80-5908-49B7-9993-A90E3D24998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15"/>
  <cols>
    <col min="1" max="1" width="2.85546875" customWidth="1"/>
    <col min="3" max="3" width="39" customWidth="1"/>
  </cols>
  <sheetData>
    <row r="1" spans="2:3" s="8" customFormat="1" ht="49.5" customHeight="1">
      <c r="B1" s="538" t="s">
        <v>196</v>
      </c>
      <c r="C1" s="538"/>
    </row>
    <row r="2" spans="2:3">
      <c r="B2" s="9">
        <v>1</v>
      </c>
      <c r="C2" s="9" t="s">
        <v>197</v>
      </c>
    </row>
    <row r="3" spans="2:3">
      <c r="B3" s="9">
        <v>2</v>
      </c>
      <c r="C3" s="9" t="s">
        <v>198</v>
      </c>
    </row>
    <row r="4" spans="2:3">
      <c r="B4" s="9">
        <v>3</v>
      </c>
      <c r="C4" s="9" t="s">
        <v>199</v>
      </c>
    </row>
    <row r="5" spans="2:3">
      <c r="B5" s="9">
        <v>4</v>
      </c>
      <c r="C5" s="9" t="s">
        <v>200</v>
      </c>
    </row>
    <row r="6" spans="2:3">
      <c r="B6" s="9">
        <v>5</v>
      </c>
      <c r="C6" s="9" t="s">
        <v>201</v>
      </c>
    </row>
    <row r="7" spans="2:3">
      <c r="B7" s="9">
        <v>6</v>
      </c>
      <c r="C7" s="9" t="s">
        <v>202</v>
      </c>
    </row>
    <row r="8" spans="2:3">
      <c r="B8" s="9">
        <v>7</v>
      </c>
      <c r="C8" s="9" t="s">
        <v>203</v>
      </c>
    </row>
    <row r="9" spans="2:3">
      <c r="B9" s="9">
        <v>8</v>
      </c>
      <c r="C9" s="9" t="s">
        <v>204</v>
      </c>
    </row>
    <row r="10" spans="2:3">
      <c r="B10" s="9">
        <v>9</v>
      </c>
      <c r="C10" s="9" t="s">
        <v>205</v>
      </c>
    </row>
    <row r="11" spans="2:3">
      <c r="B11" s="9">
        <v>10</v>
      </c>
      <c r="C11" s="9" t="s">
        <v>206</v>
      </c>
    </row>
    <row r="12" spans="2:3">
      <c r="B12" s="9">
        <v>11</v>
      </c>
      <c r="C12" s="9" t="s">
        <v>207</v>
      </c>
    </row>
    <row r="13" spans="2:3">
      <c r="B13" s="9">
        <v>12</v>
      </c>
      <c r="C13" s="9" t="s">
        <v>208</v>
      </c>
    </row>
    <row r="14" spans="2:3">
      <c r="B14" s="9">
        <v>13</v>
      </c>
      <c r="C14" s="9" t="s">
        <v>209</v>
      </c>
    </row>
    <row r="15" spans="2:3">
      <c r="B15" s="9">
        <v>14</v>
      </c>
      <c r="C15" s="9" t="s">
        <v>210</v>
      </c>
    </row>
    <row r="16" spans="2:3">
      <c r="B16" s="9">
        <v>15</v>
      </c>
      <c r="C16" s="9" t="s">
        <v>211</v>
      </c>
    </row>
    <row r="17" spans="2:3">
      <c r="B17" s="9">
        <v>16</v>
      </c>
      <c r="C17" s="9" t="s">
        <v>212</v>
      </c>
    </row>
    <row r="18" spans="2:3">
      <c r="B18" s="9">
        <v>17</v>
      </c>
      <c r="C18" s="9" t="s">
        <v>213</v>
      </c>
    </row>
    <row r="19" spans="2:3">
      <c r="B19" s="9">
        <v>18</v>
      </c>
      <c r="C19" s="9" t="s">
        <v>214</v>
      </c>
    </row>
    <row r="20" spans="2:3">
      <c r="B20" s="9">
        <v>19</v>
      </c>
      <c r="C20" s="9" t="s">
        <v>215</v>
      </c>
    </row>
    <row r="21" spans="2:3">
      <c r="B21" s="9">
        <v>20</v>
      </c>
      <c r="C21" s="9" t="s">
        <v>216</v>
      </c>
    </row>
    <row r="22" spans="2:3">
      <c r="B22" s="9">
        <v>21</v>
      </c>
      <c r="C22" s="9" t="s">
        <v>217</v>
      </c>
    </row>
    <row r="23" spans="2:3">
      <c r="B23" s="9">
        <v>22</v>
      </c>
      <c r="C23" s="9" t="s">
        <v>218</v>
      </c>
    </row>
    <row r="24" spans="2:3">
      <c r="B24" s="9">
        <v>23</v>
      </c>
      <c r="C24" s="9" t="s">
        <v>219</v>
      </c>
    </row>
    <row r="25" spans="2:3">
      <c r="B25" s="9">
        <v>24</v>
      </c>
      <c r="C25" s="9" t="s">
        <v>220</v>
      </c>
    </row>
    <row r="26" spans="2:3">
      <c r="B26" s="9">
        <v>25</v>
      </c>
      <c r="C26" s="9" t="s">
        <v>221</v>
      </c>
    </row>
    <row r="27" spans="2:3">
      <c r="B27" s="9">
        <v>26</v>
      </c>
      <c r="C27" s="9" t="s">
        <v>222</v>
      </c>
    </row>
    <row r="28" spans="2:3">
      <c r="B28" s="9">
        <v>27</v>
      </c>
      <c r="C28" s="9" t="s">
        <v>223</v>
      </c>
    </row>
    <row r="29" spans="2:3">
      <c r="B29" s="9">
        <v>28</v>
      </c>
      <c r="C29" s="9" t="s">
        <v>224</v>
      </c>
    </row>
    <row r="30" spans="2:3">
      <c r="B30" s="9">
        <v>29</v>
      </c>
      <c r="C30" s="9" t="s">
        <v>225</v>
      </c>
    </row>
    <row r="31" spans="2:3">
      <c r="B31" s="9">
        <v>30</v>
      </c>
      <c r="C31" s="9" t="s">
        <v>226</v>
      </c>
    </row>
    <row r="32" spans="2:3">
      <c r="B32" s="9">
        <v>31</v>
      </c>
      <c r="C32" s="9" t="s">
        <v>227</v>
      </c>
    </row>
    <row r="33" spans="2:3">
      <c r="B33" s="9">
        <v>32</v>
      </c>
      <c r="C33" s="9" t="s">
        <v>228</v>
      </c>
    </row>
    <row r="34" spans="2:3">
      <c r="B34" s="9">
        <v>33</v>
      </c>
      <c r="C34" s="9" t="s">
        <v>229</v>
      </c>
    </row>
    <row r="35" spans="2:3">
      <c r="B35" s="9">
        <v>34</v>
      </c>
      <c r="C35" s="9" t="s">
        <v>230</v>
      </c>
    </row>
    <row r="36" spans="2:3">
      <c r="B36" s="9">
        <v>35</v>
      </c>
      <c r="C36" s="9" t="s">
        <v>231</v>
      </c>
    </row>
    <row r="38" spans="2:3" ht="21">
      <c r="C38" s="104" t="s">
        <v>195</v>
      </c>
    </row>
  </sheetData>
  <sheetProtection algorithmName="SHA-512" hashValue="hcq/D/F6YS+2ksv+V7fjlkJkB2+Ev+/++2o/3p3i6rWpspVJMInPq/SR+OkasdvOMdkVBZ2XKeya3YKChSWjCQ==" saltValue="Eg4QFtIBGk0v7ChLYXcA0Q==" spinCount="100000" sheet="1" formatCells="0" formatColumns="0" formatRows="0"/>
  <mergeCells count="1">
    <mergeCell ref="B1:C1"/>
  </mergeCells>
  <phoneticPr fontId="15"/>
  <hyperlinks>
    <hyperlink ref="C38" location="【様式】受託研究変更申込書!S29"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P5"/>
  <sheetViews>
    <sheetView workbookViewId="0">
      <selection activeCell="D19" sqref="D19:E19"/>
    </sheetView>
  </sheetViews>
  <sheetFormatPr defaultRowHeight="13.15"/>
  <cols>
    <col min="1" max="1" width="7.28515625" bestFit="1" customWidth="1"/>
    <col min="2" max="2" width="9.42578125" bestFit="1" customWidth="1"/>
    <col min="7" max="7" width="17.140625" customWidth="1"/>
    <col min="8" max="8" width="14.85546875" customWidth="1"/>
    <col min="9" max="9" width="14.28515625" customWidth="1"/>
    <col min="10" max="10" width="19.7109375" customWidth="1"/>
    <col min="28" max="28" width="10.42578125" customWidth="1"/>
    <col min="29" max="29" width="10.42578125" bestFit="1" customWidth="1"/>
    <col min="30" max="31" width="10.42578125" customWidth="1"/>
    <col min="32" max="32" width="10.7109375" customWidth="1"/>
    <col min="109" max="109" width="9"/>
    <col min="120" max="120" width="13.42578125" bestFit="1" customWidth="1"/>
  </cols>
  <sheetData>
    <row r="1" spans="1:120">
      <c r="A1" t="s">
        <v>232</v>
      </c>
      <c r="B1" t="s">
        <v>233</v>
      </c>
      <c r="C1" t="s">
        <v>234</v>
      </c>
      <c r="D1" s="61" t="s">
        <v>235</v>
      </c>
      <c r="E1" t="s">
        <v>236</v>
      </c>
      <c r="F1" s="61" t="s">
        <v>237</v>
      </c>
      <c r="G1" t="s">
        <v>238</v>
      </c>
      <c r="H1" t="s">
        <v>239</v>
      </c>
      <c r="I1" t="s">
        <v>240</v>
      </c>
      <c r="J1" t="s">
        <v>241</v>
      </c>
      <c r="K1" t="s">
        <v>242</v>
      </c>
      <c r="L1" t="s">
        <v>243</v>
      </c>
      <c r="M1" t="s">
        <v>244</v>
      </c>
      <c r="N1" s="103" t="s">
        <v>245</v>
      </c>
      <c r="O1" s="103" t="s">
        <v>246</v>
      </c>
      <c r="P1" t="s">
        <v>247</v>
      </c>
      <c r="Q1" s="61" t="s">
        <v>248</v>
      </c>
      <c r="R1" t="s">
        <v>249</v>
      </c>
      <c r="S1" t="s">
        <v>250</v>
      </c>
      <c r="T1" t="s">
        <v>251</v>
      </c>
      <c r="U1" s="103" t="s">
        <v>252</v>
      </c>
      <c r="V1" s="103" t="s">
        <v>253</v>
      </c>
      <c r="W1" t="s">
        <v>254</v>
      </c>
      <c r="X1" s="61" t="s">
        <v>255</v>
      </c>
      <c r="Y1" t="s">
        <v>256</v>
      </c>
      <c r="Z1" t="s">
        <v>257</v>
      </c>
      <c r="AA1" t="s">
        <v>258</v>
      </c>
      <c r="AB1" s="103" t="s">
        <v>259</v>
      </c>
      <c r="AC1" s="103" t="s">
        <v>260</v>
      </c>
      <c r="AD1" t="s">
        <v>261</v>
      </c>
      <c r="AE1" s="61" t="s">
        <v>262</v>
      </c>
      <c r="AF1" t="s">
        <v>263</v>
      </c>
      <c r="AG1" t="s">
        <v>264</v>
      </c>
      <c r="AH1" t="s">
        <v>265</v>
      </c>
      <c r="AI1" s="103" t="s">
        <v>266</v>
      </c>
      <c r="AJ1" s="103" t="s">
        <v>267</v>
      </c>
      <c r="AK1" t="s">
        <v>268</v>
      </c>
      <c r="AL1" s="61" t="s">
        <v>269</v>
      </c>
      <c r="AM1" t="s">
        <v>270</v>
      </c>
      <c r="AN1" t="s">
        <v>271</v>
      </c>
      <c r="AO1" t="s">
        <v>272</v>
      </c>
      <c r="AP1" s="103" t="s">
        <v>273</v>
      </c>
      <c r="AQ1" s="103" t="s">
        <v>274</v>
      </c>
      <c r="AR1" t="s">
        <v>275</v>
      </c>
      <c r="AS1" s="61" t="s">
        <v>276</v>
      </c>
      <c r="AT1" t="s">
        <v>277</v>
      </c>
      <c r="AU1" t="s">
        <v>278</v>
      </c>
      <c r="AV1" t="s">
        <v>279</v>
      </c>
      <c r="AW1" s="103" t="s">
        <v>280</v>
      </c>
      <c r="AX1" s="103" t="s">
        <v>281</v>
      </c>
      <c r="AY1" t="s">
        <v>282</v>
      </c>
      <c r="AZ1" s="61" t="s">
        <v>283</v>
      </c>
      <c r="BA1" s="103" t="s">
        <v>284</v>
      </c>
      <c r="BB1" s="103" t="s">
        <v>285</v>
      </c>
      <c r="BC1" s="103" t="s">
        <v>286</v>
      </c>
      <c r="BD1" s="103" t="s">
        <v>287</v>
      </c>
      <c r="BE1" s="103" t="s">
        <v>288</v>
      </c>
      <c r="BF1" s="103" t="s">
        <v>289</v>
      </c>
      <c r="BG1" s="103" t="s">
        <v>290</v>
      </c>
      <c r="BH1" s="103" t="s">
        <v>291</v>
      </c>
      <c r="BI1" s="103" t="s">
        <v>292</v>
      </c>
      <c r="BJ1" s="103" t="s">
        <v>293</v>
      </c>
      <c r="BK1" s="103" t="s">
        <v>294</v>
      </c>
      <c r="BL1" s="103" t="s">
        <v>295</v>
      </c>
      <c r="BM1" s="103" t="s">
        <v>296</v>
      </c>
      <c r="BN1" s="103" t="s">
        <v>297</v>
      </c>
      <c r="BO1" s="103" t="s">
        <v>298</v>
      </c>
      <c r="BP1" s="103" t="s">
        <v>299</v>
      </c>
      <c r="BQ1" s="103" t="s">
        <v>300</v>
      </c>
      <c r="BR1" s="103" t="s">
        <v>301</v>
      </c>
      <c r="BS1" s="103" t="s">
        <v>302</v>
      </c>
      <c r="BT1" s="103" t="s">
        <v>303</v>
      </c>
      <c r="BU1" s="103" t="s">
        <v>304</v>
      </c>
      <c r="BV1" s="103" t="s">
        <v>305</v>
      </c>
      <c r="BW1" s="103" t="s">
        <v>306</v>
      </c>
      <c r="BX1" s="103" t="s">
        <v>307</v>
      </c>
      <c r="BY1" s="103" t="s">
        <v>308</v>
      </c>
      <c r="BZ1" s="103" t="s">
        <v>309</v>
      </c>
      <c r="CA1" s="103" t="s">
        <v>310</v>
      </c>
      <c r="CB1" s="103" t="s">
        <v>311</v>
      </c>
      <c r="CC1" s="103" t="s">
        <v>312</v>
      </c>
      <c r="CD1" s="103" t="s">
        <v>313</v>
      </c>
      <c r="CE1" s="103" t="s">
        <v>314</v>
      </c>
      <c r="CF1" s="103" t="s">
        <v>315</v>
      </c>
      <c r="CG1" s="103" t="s">
        <v>316</v>
      </c>
      <c r="CH1" s="103" t="s">
        <v>317</v>
      </c>
      <c r="CI1" s="103" t="s">
        <v>318</v>
      </c>
      <c r="CJ1" s="103" t="s">
        <v>319</v>
      </c>
      <c r="CK1" s="103" t="s">
        <v>320</v>
      </c>
      <c r="CL1" s="103" t="s">
        <v>321</v>
      </c>
      <c r="CM1" s="103" t="s">
        <v>322</v>
      </c>
      <c r="CN1" s="103" t="s">
        <v>323</v>
      </c>
      <c r="CO1" s="103" t="s">
        <v>324</v>
      </c>
      <c r="CP1" s="103" t="s">
        <v>325</v>
      </c>
      <c r="CQ1" t="s">
        <v>326</v>
      </c>
      <c r="CR1" t="s">
        <v>327</v>
      </c>
      <c r="CS1" t="s">
        <v>328</v>
      </c>
      <c r="CT1" s="103" t="s">
        <v>329</v>
      </c>
      <c r="CU1" s="103" t="s">
        <v>330</v>
      </c>
      <c r="CV1" t="s">
        <v>331</v>
      </c>
      <c r="CW1" t="s">
        <v>332</v>
      </c>
      <c r="CX1" t="s">
        <v>333</v>
      </c>
      <c r="CY1" t="s">
        <v>334</v>
      </c>
      <c r="CZ1" s="103" t="s">
        <v>335</v>
      </c>
      <c r="DA1" s="103" t="s">
        <v>336</v>
      </c>
      <c r="DB1" t="s">
        <v>337</v>
      </c>
      <c r="DC1" t="s">
        <v>338</v>
      </c>
      <c r="DD1" t="s">
        <v>339</v>
      </c>
      <c r="DE1" t="s">
        <v>340</v>
      </c>
      <c r="DF1" s="103" t="s">
        <v>341</v>
      </c>
      <c r="DG1" s="103" t="s">
        <v>342</v>
      </c>
      <c r="DH1" t="s">
        <v>343</v>
      </c>
      <c r="DI1" t="s">
        <v>344</v>
      </c>
      <c r="DJ1" t="s">
        <v>345</v>
      </c>
      <c r="DK1" t="s">
        <v>346</v>
      </c>
      <c r="DL1" t="s">
        <v>347</v>
      </c>
      <c r="DM1" t="s">
        <v>348</v>
      </c>
      <c r="DN1" t="s">
        <v>349</v>
      </c>
      <c r="DO1" t="s">
        <v>350</v>
      </c>
      <c r="DP1" t="s">
        <v>351</v>
      </c>
    </row>
    <row r="2" spans="1:120">
      <c r="A2">
        <f>【様式】受託研究変更申込書!P6</f>
        <v>0</v>
      </c>
      <c r="B2">
        <f>【様式】受託研究変更申込書!G13</f>
        <v>0</v>
      </c>
      <c r="C2" t="str">
        <f>IF(【様式】受託研究変更申込書!$Y45,【様式】受託研究変更申込書!$O45,"変更なし")</f>
        <v>変更なし</v>
      </c>
      <c r="D2" s="61">
        <f>LEN(C2)</f>
        <v>4</v>
      </c>
      <c r="E2" t="str">
        <f>IF(【様式】受託研究変更申込書!$Y47,【様式】受託研究変更申込書!$O47,"変更なし")</f>
        <v>変更なし</v>
      </c>
      <c r="F2" s="61">
        <f>LEN(E2)</f>
        <v>4</v>
      </c>
      <c r="G2" t="str">
        <f>IF(【様式】受託研究変更申込書!$Y51,TEXT(【様式】受託研究変更申込書!$O51,"yyyy年m月d日")&amp;"から"&amp;TEXT(【様式】受託研究変更申込書!$T51,"yyyy年m月d日")&amp;"まで","変更なし")</f>
        <v>変更なし</v>
      </c>
      <c r="H2" t="str">
        <f>IF(【様式】受託研究変更申込書!$Y49,【様式】受託研究変更申込書!$Q49,"変更なし")</f>
        <v>変更なし</v>
      </c>
      <c r="I2" t="str">
        <f>IF(【様式】受託研究変更申込書!$Y49,【様式】受託研究変更申込書!$Q50,"")</f>
        <v/>
      </c>
      <c r="J2" t="str">
        <f>IF(【様式】受託研究変更申込書!$Y53,【様式】受託研究変更申込書!$O53,"変更なし")</f>
        <v>変更なし</v>
      </c>
      <c r="K2" t="str">
        <f>IF(【様式】受託研究変更申込書!$Y55,【様式】受託研究変更申込書!$I56,"変更なし")</f>
        <v>変更なし</v>
      </c>
      <c r="L2" t="str">
        <f>IF(【様式】受託研究変更申込書!$Y55,【様式】受託研究変更申込書!$L56,"")</f>
        <v/>
      </c>
      <c r="M2" t="str">
        <f>IF(【様式】受託研究変更申込書!$Y55,【様式】受託研究変更申込書!$R56,"")</f>
        <v/>
      </c>
      <c r="N2" s="103"/>
      <c r="O2" s="103">
        <f>LEN(N2)</f>
        <v>0</v>
      </c>
      <c r="P2" t="str">
        <f>IF(【様式】受託研究変更申込書!$V56="","",【様式】受託研究変更申込書!$V56)</f>
        <v/>
      </c>
      <c r="Q2" s="61">
        <f>LEN(P2)</f>
        <v>0</v>
      </c>
      <c r="R2" t="str">
        <f>IF(【様式】受託研究変更申込書!$I57="","",【様式】受託研究変更申込書!$I57&amp;IF(【様式】受託研究変更申込書!$G57="研究協力者",CHAR(10)&amp;"（研究協力者）",""))</f>
        <v/>
      </c>
      <c r="S2" t="str">
        <f>IF(【様式】受託研究変更申込書!$L57="","",【様式】受託研究変更申込書!$L57)</f>
        <v/>
      </c>
      <c r="T2" t="str">
        <f>IF(【様式】受託研究変更申込書!$R57="","",【様式】受託研究変更申込書!$R57)</f>
        <v/>
      </c>
      <c r="U2" s="103"/>
      <c r="V2" s="103">
        <f>LEN(U2)</f>
        <v>0</v>
      </c>
      <c r="W2" t="str">
        <f>IF(【様式】受託研究変更申込書!$V57="","",【様式】受託研究変更申込書!$V57)</f>
        <v/>
      </c>
      <c r="X2" s="61">
        <f>LEN(W2)</f>
        <v>0</v>
      </c>
      <c r="Y2" t="str">
        <f>IF(【様式】受託研究変更申込書!$I58="","",【様式】受託研究変更申込書!$I58&amp;IF(【様式】受託研究変更申込書!$G58="研究協力者",CHAR(10)&amp;"（研究協力者）",""))</f>
        <v/>
      </c>
      <c r="Z2" t="str">
        <f>IF(【様式】受託研究変更申込書!$L58="","",【様式】受託研究変更申込書!$L58)</f>
        <v/>
      </c>
      <c r="AA2" t="str">
        <f>IF(【様式】受託研究変更申込書!$R58="","",【様式】受託研究変更申込書!$R58)</f>
        <v/>
      </c>
      <c r="AB2" s="103"/>
      <c r="AC2" s="103">
        <f>LEN(AB2)</f>
        <v>0</v>
      </c>
      <c r="AD2" t="str">
        <f>IF(【様式】受託研究変更申込書!$V58="","",【様式】受託研究変更申込書!$V58)</f>
        <v/>
      </c>
      <c r="AE2" s="61">
        <f>LEN(AD2)</f>
        <v>0</v>
      </c>
      <c r="AF2" t="str">
        <f>IF(【様式】受託研究変更申込書!$I59="","",【様式】受託研究変更申込書!$I59&amp;IF(【様式】受託研究変更申込書!$G59="研究協力者",CHAR(10)&amp;"（研究協力者）",""))</f>
        <v/>
      </c>
      <c r="AG2" t="str">
        <f>IF(【様式】受託研究変更申込書!$L59="","",【様式】受託研究変更申込書!$L59)</f>
        <v/>
      </c>
      <c r="AH2" t="str">
        <f>IF(【様式】受託研究変更申込書!$R59="","",【様式】受託研究変更申込書!$R59)</f>
        <v/>
      </c>
      <c r="AI2" s="103"/>
      <c r="AJ2" s="103">
        <f>LEN(AI2)</f>
        <v>0</v>
      </c>
      <c r="AK2" t="str">
        <f>IF(【様式】受託研究変更申込書!$V59="","",【様式】受託研究変更申込書!$V59)</f>
        <v/>
      </c>
      <c r="AL2" s="61">
        <f>LEN(AK2)</f>
        <v>0</v>
      </c>
      <c r="AM2" t="str">
        <f>IF(【様式】受託研究変更申込書!$I60="","",【様式】受託研究変更申込書!$I60&amp;IF(【様式】受託研究変更申込書!$G60="研究協力者",CHAR(10)&amp;"（研究協力者）",""))</f>
        <v/>
      </c>
      <c r="AN2" t="str">
        <f>IF(【様式】受託研究変更申込書!$L60="","",【様式】受託研究変更申込書!$L60)</f>
        <v/>
      </c>
      <c r="AO2" t="str">
        <f>IF(【様式】受託研究変更申込書!$R60="","",【様式】受託研究変更申込書!$R60)</f>
        <v/>
      </c>
      <c r="AP2" s="103"/>
      <c r="AQ2" s="103">
        <f>LEN(AP2)</f>
        <v>0</v>
      </c>
      <c r="AR2" t="str">
        <f>IF(【様式】受託研究変更申込書!$V60="","",【様式】受託研究変更申込書!$V60)</f>
        <v/>
      </c>
      <c r="AS2" s="61">
        <f>LEN(AR2)</f>
        <v>0</v>
      </c>
      <c r="AT2" t="str">
        <f>IF(【様式】受託研究変更申込書!$I61="","",【様式】受託研究変更申込書!$I61&amp;IF(【様式】受託研究変更申込書!$G61="研究協力者",CHAR(10)&amp;"（研究協力者）",""))</f>
        <v/>
      </c>
      <c r="AU2" t="str">
        <f>IF(【様式】受託研究変更申込書!$L61="","",【様式】受託研究変更申込書!$L61)</f>
        <v/>
      </c>
      <c r="AV2" t="str">
        <f>IF(【様式】受託研究変更申込書!$R61="","",【様式】受託研究変更申込書!$R61)</f>
        <v/>
      </c>
      <c r="AW2" s="103"/>
      <c r="AX2" s="103">
        <f>LEN(AW2)</f>
        <v>0</v>
      </c>
      <c r="AY2" t="str">
        <f>IF(【様式】受託研究変更申込書!$V61="","",【様式】受託研究変更申込書!$V61)</f>
        <v/>
      </c>
      <c r="AZ2" s="61">
        <f>LEN(AY2)</f>
        <v>0</v>
      </c>
      <c r="BA2" s="103"/>
      <c r="BB2" s="103"/>
      <c r="BC2" s="103"/>
      <c r="BD2" s="103"/>
      <c r="BE2" s="103">
        <f>LEN(BD2)</f>
        <v>0</v>
      </c>
      <c r="BF2" s="103"/>
      <c r="BG2" s="103"/>
      <c r="BH2" s="103"/>
      <c r="BI2" s="103"/>
      <c r="BJ2" s="103"/>
      <c r="BK2" s="103"/>
      <c r="BL2" s="103">
        <f>LEN(BK2)</f>
        <v>0</v>
      </c>
      <c r="BM2" s="103"/>
      <c r="BN2" s="103"/>
      <c r="BO2" s="103"/>
      <c r="BP2" s="103"/>
      <c r="BQ2" s="103"/>
      <c r="BR2" s="103"/>
      <c r="BS2" s="103">
        <f>LEN(BR2)</f>
        <v>0</v>
      </c>
      <c r="BT2" s="103"/>
      <c r="BU2" s="103"/>
      <c r="BV2" s="103"/>
      <c r="BW2" s="103"/>
      <c r="BX2" s="103"/>
      <c r="BY2" s="103"/>
      <c r="BZ2" s="103">
        <f>LEN(BY2)</f>
        <v>0</v>
      </c>
      <c r="CA2" s="103"/>
      <c r="CB2" s="103"/>
      <c r="CC2" s="103"/>
      <c r="CD2" s="103"/>
      <c r="CE2" s="103"/>
      <c r="CF2" s="103"/>
      <c r="CG2" s="103">
        <f>LEN(CF2)</f>
        <v>0</v>
      </c>
      <c r="CH2" s="103"/>
      <c r="CI2" s="103"/>
      <c r="CJ2" s="103"/>
      <c r="CK2" s="103"/>
      <c r="CL2" s="103"/>
      <c r="CM2" s="103"/>
      <c r="CN2" s="103">
        <f>LEN(CM2)</f>
        <v>0</v>
      </c>
      <c r="CO2" s="103"/>
      <c r="CP2" s="103"/>
      <c r="CQ2" t="str">
        <f>IF(【様式】受託研究変更申込書!$Y64,【様式】受託研究変更申込書!$M65,"変更なし")</f>
        <v>変更なし</v>
      </c>
      <c r="CR2" t="str">
        <f>IF(【様式】受託研究変更申込書!$Y64,【様式】受託研究変更申込書!$M67,"")</f>
        <v/>
      </c>
      <c r="CS2" t="str">
        <f>IF(【様式】受託研究変更申込書!$Y64,【様式】受託研究変更申込書!$M66,"")</f>
        <v/>
      </c>
      <c r="CT2" s="103" t="str">
        <f>IF(【様式】受託研究変更申込書!$Y64,【様式】受託研究変更申込書!$M68,"")</f>
        <v/>
      </c>
      <c r="CU2" s="103" t="str">
        <f>IF(【様式】受託研究変更申込書!$Y64,【様式】受託研究変更申込書!$M69,"")</f>
        <v/>
      </c>
      <c r="CV2" t="str">
        <f>IF(【様式】受託研究変更申込書!$Y64,【様式】受託研究変更申込書!$M70,"")</f>
        <v/>
      </c>
      <c r="CW2" t="str">
        <f>IF(【様式】受託研究変更申込書!$Y64,【様式】受託研究変更申込書!$J65,"")</f>
        <v/>
      </c>
      <c r="CX2" t="str">
        <f>IF(【様式】受託研究変更申込書!$Y64,【様式】受託研究変更申込書!$J67,"")</f>
        <v/>
      </c>
      <c r="CY2" t="str">
        <f>IF(【様式】受託研究変更申込書!$Y64,【様式】受託研究変更申込書!$J66,"")</f>
        <v/>
      </c>
      <c r="CZ2" s="103" t="str">
        <f>IF(【様式】受託研究変更申込書!$Y64,【様式】受託研究変更申込書!$J68,"")</f>
        <v/>
      </c>
      <c r="DA2" s="103" t="str">
        <f>IF(【様式】受託研究変更申込書!$Y64,【様式】受託研究変更申込書!$J69,"")</f>
        <v/>
      </c>
      <c r="DB2" t="str">
        <f>IF(【様式】受託研究変更申込書!$Y64,【様式】受託研究変更申込書!$J70,"")</f>
        <v/>
      </c>
      <c r="DC2" t="str">
        <f>IF(【様式】受託研究変更申込書!$Y64,【様式】受託研究変更申込書!$P65,"")</f>
        <v/>
      </c>
      <c r="DD2" t="str">
        <f>IF(【様式】受託研究変更申込書!$Y64,【様式】受託研究変更申込書!$P67,"")</f>
        <v/>
      </c>
      <c r="DE2" t="str">
        <f>IF(【様式】受託研究変更申込書!$Y64,【様式】受託研究変更申込書!$P66,"")</f>
        <v/>
      </c>
      <c r="DF2" s="103" t="str">
        <f>IF(【様式】受託研究変更申込書!$Y64,【様式】受託研究変更申込書!$P68,"")</f>
        <v/>
      </c>
      <c r="DG2" s="103" t="str">
        <f>IF(【様式】受託研究変更申込書!$Y64,【様式】受託研究変更申込書!$P69,"")</f>
        <v/>
      </c>
      <c r="DH2" t="str">
        <f>IF(【様式】受託研究変更申込書!$Y64,【様式】受託研究変更申込書!$P70,"")</f>
        <v/>
      </c>
      <c r="DI2">
        <f>IF(【様式】受託研究変更申込書!O25="異なる（以下に記入して下さい）",【様式】受託研究変更申込書!M26,【様式】受託研究変更申込書!P5)</f>
        <v>0</v>
      </c>
      <c r="DJ2">
        <f>IF(【様式】受託研究変更申込書!O25="異なる（以下に記入して下さい）",【様式】受託研究変更申込書!I27,【様式】受託研究変更申込書!P7)</f>
        <v>0</v>
      </c>
      <c r="DK2">
        <f>IF(【様式】受託研究変更申込書!O25="異なる（以下に記入して下さい）",【様式】受託研究変更申込書!Q27,【様式】受託研究変更申込書!V7)</f>
        <v>0</v>
      </c>
      <c r="DL2" t="b">
        <f>【様式】受託研究変更申込書!Y40</f>
        <v>0</v>
      </c>
      <c r="DM2" t="str">
        <f>IF('【様式】別紙（研究担当者が７名以上の場合）'!D4="","","別紙を確認してください。（本学担当者７名以上！）")</f>
        <v/>
      </c>
      <c r="DN2" t="str">
        <f>IF(【様式】受託研究変更申込書!$O$41="電子契約（クラウドサイン：弁護士ドットコム株式会社）","","印")</f>
        <v>印</v>
      </c>
      <c r="DO2" t="str">
        <f>CONCATENATE(【様式】受託研究変更申込書!Z2,【様式】受託研究変更申込書!Z3,【様式】受託研究変更申込書!Z4,【様式】受託研究変更申込書!Z5)</f>
        <v/>
      </c>
      <c r="DP2" s="101">
        <f>【様式】受託研究変更申込書!G15</f>
        <v>0</v>
      </c>
    </row>
    <row r="5" spans="1:120">
      <c r="A5" t="s">
        <v>352</v>
      </c>
      <c r="B5">
        <v>20230104</v>
      </c>
    </row>
  </sheetData>
  <sheetProtection algorithmName="SHA-512" hashValue="Oz6uSzqwj4OjUHSFwL9+n3Rx4L3KRNRN8EsTb+4QET7OjE9sjtohn17UjWRZcuEpzDl4o6UwkcLtOknqO3SmBg==" saltValue="Gz93CiFWQobIxOwG77WsVw==" spinCount="100000" sheet="1" formatCells="0" formatColumns="0" formatRows="0"/>
  <phoneticPr fontId="1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J2"/>
  <sheetViews>
    <sheetView workbookViewId="0">
      <selection activeCell="L26" sqref="L26"/>
    </sheetView>
  </sheetViews>
  <sheetFormatPr defaultRowHeight="13.15"/>
  <cols>
    <col min="24" max="25" width="9.42578125" bestFit="1" customWidth="1"/>
  </cols>
  <sheetData>
    <row r="1" spans="1:62" s="79" customFormat="1" ht="40.5" customHeight="1">
      <c r="A1" s="62" t="s">
        <v>353</v>
      </c>
      <c r="B1" s="63" t="s">
        <v>354</v>
      </c>
      <c r="C1" s="64" t="s">
        <v>355</v>
      </c>
      <c r="D1" s="64" t="s">
        <v>356</v>
      </c>
      <c r="E1" s="65" t="s">
        <v>357</v>
      </c>
      <c r="F1" s="62" t="s">
        <v>358</v>
      </c>
      <c r="G1" s="62" t="s">
        <v>359</v>
      </c>
      <c r="H1" s="66" t="s">
        <v>360</v>
      </c>
      <c r="I1" s="66" t="s">
        <v>361</v>
      </c>
      <c r="J1" s="66" t="s">
        <v>362</v>
      </c>
      <c r="K1" s="66" t="s">
        <v>363</v>
      </c>
      <c r="L1" s="66" t="s">
        <v>364</v>
      </c>
      <c r="M1" s="66" t="s">
        <v>365</v>
      </c>
      <c r="N1" s="66" t="s">
        <v>366</v>
      </c>
      <c r="O1" s="66" t="s">
        <v>367</v>
      </c>
      <c r="P1" s="66" t="s">
        <v>368</v>
      </c>
      <c r="Q1" s="67" t="s">
        <v>98</v>
      </c>
      <c r="R1" s="67" t="s">
        <v>369</v>
      </c>
      <c r="S1" s="67" t="s">
        <v>370</v>
      </c>
      <c r="T1" s="67" t="s">
        <v>371</v>
      </c>
      <c r="U1" s="68" t="s">
        <v>372</v>
      </c>
      <c r="V1" s="66" t="s">
        <v>373</v>
      </c>
      <c r="W1" s="69" t="s">
        <v>17</v>
      </c>
      <c r="X1" s="70" t="s">
        <v>374</v>
      </c>
      <c r="Y1" s="70" t="s">
        <v>375</v>
      </c>
      <c r="Z1" s="70" t="s">
        <v>376</v>
      </c>
      <c r="AA1" s="71" t="s">
        <v>377</v>
      </c>
      <c r="AB1" s="71" t="s">
        <v>378</v>
      </c>
      <c r="AC1" s="71" t="s">
        <v>379</v>
      </c>
      <c r="AD1" s="71" t="s">
        <v>380</v>
      </c>
      <c r="AE1" s="71" t="s">
        <v>381</v>
      </c>
      <c r="AF1" s="71" t="s">
        <v>121</v>
      </c>
      <c r="AG1" s="72" t="s">
        <v>382</v>
      </c>
      <c r="AH1" s="73" t="s">
        <v>20</v>
      </c>
      <c r="AI1" s="73" t="s">
        <v>383</v>
      </c>
      <c r="AJ1" s="62" t="s">
        <v>384</v>
      </c>
      <c r="AK1" s="62" t="s">
        <v>193</v>
      </c>
      <c r="AL1" s="62" t="s">
        <v>385</v>
      </c>
      <c r="AM1" s="62" t="s">
        <v>386</v>
      </c>
      <c r="AN1" s="62" t="s">
        <v>387</v>
      </c>
      <c r="AO1" s="83" t="s">
        <v>388</v>
      </c>
      <c r="AP1" s="83" t="s">
        <v>389</v>
      </c>
      <c r="AQ1" s="83" t="s">
        <v>390</v>
      </c>
      <c r="AR1" s="83" t="s">
        <v>391</v>
      </c>
      <c r="AS1" s="83" t="s">
        <v>392</v>
      </c>
      <c r="AT1" s="83" t="s">
        <v>393</v>
      </c>
      <c r="AU1" s="74" t="s">
        <v>394</v>
      </c>
      <c r="AV1" s="74" t="s">
        <v>395</v>
      </c>
      <c r="AW1" s="74" t="s">
        <v>396</v>
      </c>
      <c r="AX1" s="74" t="s">
        <v>397</v>
      </c>
      <c r="AY1" s="74" t="s">
        <v>398</v>
      </c>
      <c r="AZ1" s="75" t="s">
        <v>399</v>
      </c>
      <c r="BA1" s="76" t="s">
        <v>400</v>
      </c>
      <c r="BB1" s="72" t="s">
        <v>401</v>
      </c>
      <c r="BC1" s="77" t="s">
        <v>402</v>
      </c>
      <c r="BD1" s="78" t="s">
        <v>403</v>
      </c>
      <c r="BE1" s="78" t="s">
        <v>404</v>
      </c>
      <c r="BF1" s="72" t="s">
        <v>405</v>
      </c>
      <c r="BG1" s="78" t="s">
        <v>406</v>
      </c>
      <c r="BH1" s="105" t="s">
        <v>349</v>
      </c>
      <c r="BI1" s="107" t="s">
        <v>407</v>
      </c>
      <c r="BJ1" s="106" t="s">
        <v>408</v>
      </c>
    </row>
    <row r="2" spans="1:62">
      <c r="A2" s="60"/>
      <c r="B2" s="60"/>
      <c r="C2" s="60"/>
      <c r="D2" s="60"/>
      <c r="E2" s="60"/>
      <c r="F2" t="s">
        <v>409</v>
      </c>
      <c r="G2" s="81" t="s">
        <v>410</v>
      </c>
      <c r="H2" t="str">
        <f>ASC(SUBSTITUTE(SUBSTITUTE(【様式】受託研究変更申込書!G80, "　", ""), " ", ""))</f>
        <v/>
      </c>
      <c r="I2" s="60"/>
      <c r="J2" s="60"/>
      <c r="K2" s="60"/>
      <c r="L2" s="60"/>
      <c r="M2">
        <f>【様式】受託研究変更申込書!P6</f>
        <v>0</v>
      </c>
      <c r="N2" s="60"/>
      <c r="O2" s="60"/>
      <c r="P2" s="60"/>
      <c r="Q2">
        <f>IF(【様式】受託研究変更申込書!$Y64,【様式】受託研究変更申込書!$P65,)</f>
        <v>0</v>
      </c>
      <c r="R2">
        <f>IF(【様式】受託研究変更申込書!$Y64,【様式】受託研究変更申込書!$P66,)</f>
        <v>0</v>
      </c>
      <c r="S2" s="60">
        <v>0</v>
      </c>
      <c r="T2">
        <f>IF(【様式】受託研究変更申込書!$Y64,【様式】受託研究変更申込書!$P67,)</f>
        <v>0</v>
      </c>
      <c r="U2">
        <f>SUM(Q2:T2)</f>
        <v>0</v>
      </c>
      <c r="V2" s="60">
        <v>0</v>
      </c>
      <c r="W2" s="80">
        <f>【様式】受託研究変更申込書!T2</f>
        <v>0</v>
      </c>
      <c r="X2" s="80">
        <f>【様式】受託研究変更申込書!G77</f>
        <v>0</v>
      </c>
      <c r="Y2" s="80" t="str">
        <f>IF(【様式】受託研究変更申込書!$Y51,【様式】受託研究変更申込書!O$51,"")</f>
        <v/>
      </c>
      <c r="Z2" s="80" t="str">
        <f>IF(【様式】受託研究変更申込書!$Y51,【様式】受託研究変更申込書!T$51,"")</f>
        <v/>
      </c>
      <c r="AA2">
        <f>IF(【様式】受託研究変更申込書!$Y45,1,0)</f>
        <v>0</v>
      </c>
      <c r="AB2">
        <f>IF(【様式】受託研究変更申込書!$Y47,1,0)</f>
        <v>0</v>
      </c>
      <c r="AC2">
        <f>IF(【様式】受託研究変更申込書!$Y51,1,0)</f>
        <v>0</v>
      </c>
      <c r="AD2">
        <f>IF(【様式】受託研究変更申込書!$Y64,1,0)</f>
        <v>0</v>
      </c>
      <c r="AE2">
        <f>IF(【様式】受託研究変更申込書!$Y55,1,0)</f>
        <v>0</v>
      </c>
      <c r="AF2" s="82" t="s">
        <v>410</v>
      </c>
      <c r="AG2" s="60"/>
      <c r="AH2" s="60"/>
      <c r="AI2" s="60"/>
      <c r="AJ2" s="60"/>
      <c r="AK2" s="60"/>
      <c r="AL2" s="60"/>
      <c r="AM2" s="60"/>
      <c r="AN2" s="60"/>
      <c r="AO2" s="84" t="str">
        <f>【様式】受託研究変更申込書!I18</f>
        <v>〒</v>
      </c>
      <c r="AP2" s="84">
        <f>【様式】受託研究変更申込書!M18</f>
        <v>0</v>
      </c>
      <c r="AQ2" s="84">
        <f>【様式】受託研究変更申込書!I19</f>
        <v>0</v>
      </c>
      <c r="AR2" s="84">
        <f>【様式】受託研究変更申込書!Q19</f>
        <v>0</v>
      </c>
      <c r="AS2" s="85">
        <f>【様式】受託研究変更申込書!I20</f>
        <v>0</v>
      </c>
      <c r="AT2" s="84">
        <f>【様式】受託研究変更申込書!Q20</f>
        <v>0</v>
      </c>
      <c r="AU2" s="87"/>
      <c r="AV2" s="87"/>
      <c r="AW2" s="87"/>
      <c r="AX2" s="87"/>
      <c r="AY2" s="88"/>
      <c r="AZ2" s="89"/>
      <c r="BA2" s="89"/>
      <c r="BB2" s="90"/>
      <c r="BC2" s="91"/>
      <c r="BD2" s="92"/>
      <c r="BE2" s="93"/>
      <c r="BF2" s="93"/>
      <c r="BG2" s="94"/>
      <c r="BH2" s="9" t="str">
        <f>IF(【様式】受託研究変更申込書!$O$41="電子契約（クラウドサイン：弁護士ドットコム株式会社）",1,"")</f>
        <v/>
      </c>
      <c r="BI2" s="9"/>
      <c r="BJ2" s="9" t="str">
        <f>IF(【様式】受託研究変更申込書!Y65=TRUE,"1","")</f>
        <v/>
      </c>
    </row>
  </sheetData>
  <sheetProtection algorithmName="SHA-512" hashValue="trqhbGi08ys8qNYS/905O+BYGqit7dEDtCQxitkT5mgNfGGXvST9WRWlkyP1MwVxDv6HXv+7+YKZstJnbaCGRw==" saltValue="HFS6sDc22WHvBzu3zblf6g==" spinCount="100000" sheet="1" formatCells="0" formatColumns="0" formatRows="0"/>
  <phoneticPr fontId="15"/>
  <conditionalFormatting sqref="A1:AN1">
    <cfRule type="expression" dxfId="10" priority="8">
      <formula>$F1="通知書"</formula>
    </cfRule>
    <cfRule type="expression" dxfId="9" priority="9">
      <formula>$F1="変更"</formula>
    </cfRule>
  </conditionalFormatting>
  <conditionalFormatting sqref="H1">
    <cfRule type="expression" dxfId="8" priority="10">
      <formula>$D1=""</formula>
    </cfRule>
  </conditionalFormatting>
  <conditionalFormatting sqref="J1">
    <cfRule type="expression" dxfId="7" priority="12">
      <formula>AND(($J1=""),(NOT($M1="")))</formula>
    </cfRule>
  </conditionalFormatting>
  <conditionalFormatting sqref="K1">
    <cfRule type="expression" dxfId="6" priority="11">
      <formula>AND(($Q1=0),AND(($K1=""),($F1="新規"),(NOT($M1=""))))</formula>
    </cfRule>
  </conditionalFormatting>
  <conditionalFormatting sqref="M1">
    <cfRule type="containsText" dxfId="5" priority="6" operator="containsText" text="シムル">
      <formula>NOT(ISERROR(SEARCH("シムル",M1)))</formula>
    </cfRule>
  </conditionalFormatting>
  <conditionalFormatting sqref="AO1:BA2">
    <cfRule type="expression" dxfId="4" priority="1">
      <formula>$F1="通知書"</formula>
    </cfRule>
    <cfRule type="expression" dxfId="3" priority="2">
      <formula>$F1="変更"</formula>
    </cfRule>
  </conditionalFormatting>
  <conditionalFormatting sqref="BC1">
    <cfRule type="duplicateValues" dxfId="2" priority="7"/>
  </conditionalFormatting>
  <conditionalFormatting sqref="BC2">
    <cfRule type="duplicateValues" dxfId="1" priority="3"/>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松本　尚子</cp:lastModifiedBy>
  <cp:revision/>
  <dcterms:created xsi:type="dcterms:W3CDTF">2021-11-22T07:39:52Z</dcterms:created>
  <dcterms:modified xsi:type="dcterms:W3CDTF">2025-06-02T07:23:48Z</dcterms:modified>
  <cp:category/>
  <cp:contentStatus/>
</cp:coreProperties>
</file>