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codeName="ThisWorkbook"/>
  <xr:revisionPtr revIDLastSave="0" documentId="13_ncr:1_{C8E850C5-7A35-4A0E-8080-2DB41874C83D}" xr6:coauthVersionLast="47" xr6:coauthVersionMax="47" xr10:uidLastSave="{00000000-0000-0000-0000-000000000000}"/>
  <workbookProtection lockStructure="1"/>
  <bookViews>
    <workbookView xWindow="-120" yWindow="-120" windowWidth="29040" windowHeight="15840" firstSheet="1" activeTab="1" xr2:uid="{19567621-4724-45E8-8C4C-CE4E8C3547A5}"/>
  </bookViews>
  <sheets>
    <sheet name="Ｑ＆Ａ" sheetId="25" r:id="rId1"/>
    <sheet name="【様式】共同研究申込書" sheetId="18" r:id="rId2"/>
    <sheet name="【様式】別紙（研究担当者が７名以上の場合）" sheetId="20" r:id="rId3"/>
    <sheet name="企業等区分の定義について" sheetId="22" r:id="rId4"/>
    <sheet name="業種番号一覧" sheetId="15" r:id="rId5"/>
    <sheet name="大阪大学使用欄1" sheetId="23" r:id="rId6"/>
    <sheet name="大阪大学使用欄2" sheetId="24" r:id="rId7"/>
  </sheets>
  <definedNames>
    <definedName name="_xlnm._FilterDatabase" localSheetId="1" hidden="1">【様式】共同研究申込書!$C$39:$X$48</definedName>
    <definedName name="_xlnm.Print_Area" localSheetId="1">【様式】共同研究申込書!$B$2:$X$82</definedName>
    <definedName name="_xlnm.Print_Area" localSheetId="2">'【様式】別紙（研究担当者が７名以上の場合）'!$A$1:$I$20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W2" i="23" l="1"/>
  <c r="BH2" i="24" l="1"/>
  <c r="CS2" i="23"/>
  <c r="O44" i="18"/>
  <c r="H70" i="18"/>
  <c r="CM2" i="23"/>
  <c r="CL2" i="23"/>
  <c r="CK2" i="23"/>
  <c r="T2" i="24" l="1"/>
  <c r="R2" i="24"/>
  <c r="CF2" i="23"/>
  <c r="CG2" i="23"/>
  <c r="AT2" i="24"/>
  <c r="CU2" i="23"/>
  <c r="CT2" i="23"/>
  <c r="AS2" i="24" l="1"/>
  <c r="AR2" i="24"/>
  <c r="AQ2" i="24"/>
  <c r="AP2" i="24"/>
  <c r="AO2" i="24"/>
  <c r="CN2" i="23" l="1"/>
  <c r="CP2" i="23" s="1"/>
  <c r="CQ2" i="23" s="1"/>
  <c r="CI2" i="23" l="1"/>
  <c r="CE2" i="23"/>
  <c r="CC2" i="23"/>
  <c r="CD2" i="23" s="1"/>
  <c r="CA2" i="23"/>
  <c r="CB2" i="23" s="1"/>
  <c r="BZ2" i="23"/>
  <c r="BY2" i="23"/>
  <c r="BX2" i="23"/>
  <c r="BV2" i="23"/>
  <c r="BW2" i="23" s="1"/>
  <c r="BT2" i="23"/>
  <c r="BU2" i="23" s="1"/>
  <c r="BS2" i="23"/>
  <c r="BR2" i="23"/>
  <c r="BO2" i="23"/>
  <c r="BP2" i="23" s="1"/>
  <c r="BM2" i="23"/>
  <c r="BN2" i="23" s="1"/>
  <c r="BL2" i="23"/>
  <c r="BK2" i="23"/>
  <c r="BJ2" i="23"/>
  <c r="BH2" i="23"/>
  <c r="BI2" i="23" s="1"/>
  <c r="BC2" i="23" s="1"/>
  <c r="BF2" i="23"/>
  <c r="BG2" i="23" s="1"/>
  <c r="BE2" i="23"/>
  <c r="BD2" i="23"/>
  <c r="AY2" i="23"/>
  <c r="AZ2" i="23" s="1"/>
  <c r="AX2" i="23"/>
  <c r="AW2" i="23"/>
  <c r="AJ2" i="23"/>
  <c r="BA2" i="23"/>
  <c r="BB2" i="23" s="1"/>
  <c r="AT2" i="23"/>
  <c r="AU2" i="23" s="1"/>
  <c r="AO2" i="23" s="1"/>
  <c r="AR2" i="23"/>
  <c r="AS2" i="23" s="1"/>
  <c r="AQ2" i="23"/>
  <c r="AP2" i="23"/>
  <c r="AM2" i="23"/>
  <c r="AN2" i="23" s="1"/>
  <c r="AL2" i="23"/>
  <c r="AK2" i="23"/>
  <c r="AH2" i="23"/>
  <c r="AI2" i="23" s="1"/>
  <c r="AG2" i="23"/>
  <c r="AF2" i="23"/>
  <c r="AE2" i="23"/>
  <c r="AC2" i="23"/>
  <c r="AD2" i="23" s="1"/>
  <c r="AB2" i="23"/>
  <c r="AA2" i="23"/>
  <c r="Z2" i="23"/>
  <c r="X2" i="23"/>
  <c r="Y2" i="23" s="1"/>
  <c r="W2" i="23"/>
  <c r="V2" i="23"/>
  <c r="U2" i="23"/>
  <c r="P2" i="23"/>
  <c r="N2" i="23"/>
  <c r="O2" i="23" s="1"/>
  <c r="S2" i="23"/>
  <c r="T2" i="23" s="1"/>
  <c r="R2" i="23"/>
  <c r="Q2" i="23"/>
  <c r="M2" i="23"/>
  <c r="L2" i="23"/>
  <c r="K2" i="23"/>
  <c r="J2" i="23"/>
  <c r="I2" i="23"/>
  <c r="H2" i="23"/>
  <c r="G2" i="23"/>
  <c r="E2" i="23"/>
  <c r="F2" i="23" s="1"/>
  <c r="C2" i="23"/>
  <c r="D2" i="23" s="1"/>
  <c r="B2" i="23"/>
  <c r="A2" i="23"/>
  <c r="AM2" i="24"/>
  <c r="AL2" i="24"/>
  <c r="AK2" i="24"/>
  <c r="AJ2" i="24"/>
  <c r="AI2" i="24"/>
  <c r="AH2" i="24"/>
  <c r="Z2" i="24"/>
  <c r="Y2" i="24"/>
  <c r="X2" i="24"/>
  <c r="W2" i="24"/>
  <c r="V2" i="24"/>
  <c r="S2" i="24"/>
  <c r="Q2" i="24"/>
  <c r="P2" i="24"/>
  <c r="O2" i="24"/>
  <c r="N2" i="24"/>
  <c r="M2" i="24"/>
  <c r="K2" i="24"/>
  <c r="U2" i="24" l="1"/>
  <c r="BQ2" i="23"/>
  <c r="AV2" i="23"/>
  <c r="Z3" i="18"/>
  <c r="CV2" i="23" s="1"/>
  <c r="S70" i="18"/>
  <c r="S61" i="18"/>
  <c r="AN2" i="24" s="1"/>
  <c r="Z5" i="18"/>
  <c r="Z4" i="18"/>
  <c r="Z2" i="18"/>
  <c r="J45" i="18" l="1"/>
  <c r="CJ2" i="23" l="1"/>
  <c r="I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227AC2BB-7592-4CA1-AE4A-9B7E2A347B36}">
      <text>
        <r>
          <rPr>
            <sz val="9"/>
            <color indexed="81"/>
            <rFont val="MS P ゴシック"/>
            <family val="3"/>
            <charset val="128"/>
          </rPr>
          <t>yyyy/mm/dd方式で入力してください。</t>
        </r>
      </text>
    </comment>
    <comment ref="M5" authorId="0" shapeId="0" xr:uid="{3285E3F8-8A0F-498E-AB03-2BE24B368995}">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96373DBF-6675-4060-9EE4-08C7C201F67B}">
      <text>
        <r>
          <rPr>
            <sz val="9"/>
            <color indexed="81"/>
            <rFont val="MS P ゴシック"/>
            <family val="3"/>
            <charset val="128"/>
          </rPr>
          <t>申込権限を有している方をご記入ください。（法人の代表者以外でも構いません）</t>
        </r>
      </text>
    </comment>
    <comment ref="G13" authorId="0" shapeId="0" xr:uid="{FD9D1FFB-C534-4113-B845-EF0DA013D769}">
      <text>
        <r>
          <rPr>
            <sz val="9"/>
            <color indexed="81"/>
            <rFont val="MS P ゴシック"/>
            <family val="3"/>
            <charset val="128"/>
          </rPr>
          <t>申込書の共同研究の題目、目的、内容の記載については、そのまま共同研究契約書に反映されますので、研究期間及び研究経費に対応し、実際に実施する共同研究の範囲の記載となるよう、双方の研究者間で事前に十分ご確認頂き、正確な表現としてください。
これは、共同研究外での研究が意図せず共同研究に包含されることを防ぐためです。
共同研究契約に基づく知財の取扱は契約終了後もその契約の制約を受けるため、上記記載の範囲が実際よりも広過ぎたり表現が曖昧な場合、例えば契約終了後に独自に得た発明でも共同研究の範囲内とみなされ、相手方への確認義務や他者への導出制限等が発生するおそれがあります。</t>
        </r>
      </text>
    </comment>
    <comment ref="G22" authorId="0" shapeId="0" xr:uid="{280A7D51-A6AD-475B-8967-6EBAD446B729}">
      <text>
        <r>
          <rPr>
            <sz val="9"/>
            <color indexed="81"/>
            <rFont val="MS P ゴシック"/>
            <family val="3"/>
            <charset val="128"/>
          </rPr>
          <t>研究協力者の場合は、区分を変更してください。</t>
        </r>
      </text>
    </comment>
    <comment ref="S22" authorId="0" shapeId="0" xr:uid="{39B76404-74C8-44A9-96FE-A70CD648CD4E}">
      <text>
        <r>
          <rPr>
            <sz val="9"/>
            <color indexed="81"/>
            <rFont val="MS P ゴシック"/>
            <family val="3"/>
            <charset val="128"/>
          </rPr>
          <t>具体的に記入願います。
例）評価手法の指導、評価結果に基づく検討・新手法考案
　　△△を用いた〇〇材料の合成・合成条件の検討</t>
        </r>
      </text>
    </comment>
    <comment ref="L30" authorId="0" shapeId="0" xr:uid="{958807D0-3CF6-404E-9D59-7A7EECF71875}">
      <text>
        <r>
          <rPr>
            <sz val="9"/>
            <color indexed="81"/>
            <rFont val="MS P ゴシック"/>
            <family val="3"/>
            <charset val="128"/>
          </rPr>
          <t>企業名は不要です。</t>
        </r>
      </text>
    </comment>
    <comment ref="W30" authorId="0" shapeId="0" xr:uid="{043C983C-2767-40E2-A8EB-02C6D5D9874C}">
      <text>
        <r>
          <rPr>
            <sz val="9"/>
            <color indexed="81"/>
            <rFont val="MS P ゴシック"/>
            <family val="3"/>
            <charset val="128"/>
          </rPr>
          <t>企業等共同研究員の場合、本学への派遣期間を記入してください。</t>
        </r>
      </text>
    </comment>
    <comment ref="C38" authorId="0" shapeId="0" xr:uid="{CD2163D5-1665-4972-8873-BC65AD9A2982}">
      <text>
        <r>
          <rPr>
            <sz val="9"/>
            <color indexed="81"/>
            <rFont val="MS P ゴシック"/>
            <family val="3"/>
            <charset val="128"/>
          </rPr>
          <t xml:space="preserve">各経費についてのご説明は、大阪大学共創機構のウェブサイトをご参照ください。
https://www.ccb.osaka-u.ac.jp/service/koko_kyodo_kenkyu/
</t>
        </r>
      </text>
    </comment>
    <comment ref="J40" authorId="0" shapeId="0" xr:uid="{EB854505-9EA0-4BF4-B52C-D0806C4494C6}">
      <text>
        <r>
          <rPr>
            <sz val="9"/>
            <color indexed="81"/>
            <rFont val="MS P ゴシック"/>
            <family val="3"/>
            <charset val="128"/>
          </rPr>
          <t>※ 複数年度契約で経費の年度区分がある場合は、14.自由記載欄に各年度の経費内訳をご記入ください。
例）2022年度　直接経費XXX円、産学官連携推進活動経費YYY円
　2023年度　同上</t>
        </r>
      </text>
    </comment>
    <comment ref="I58" authorId="0" shapeId="0" xr:uid="{D62A58F9-729A-4B07-BDAC-568F2F8D0E1B}">
      <text>
        <r>
          <rPr>
            <sz val="9"/>
            <color indexed="81"/>
            <rFont val="MS P ゴシック"/>
            <family val="3"/>
            <charset val="128"/>
          </rPr>
          <t>ご希望に添えない場合があります。予めご了承ください。</t>
        </r>
      </text>
    </comment>
    <comment ref="Q63" authorId="0" shapeId="0" xr:uid="{0295C505-F195-4761-B7B7-39B095A94E3D}">
      <text>
        <r>
          <rPr>
            <sz val="9"/>
            <color indexed="81"/>
            <rFont val="MS P ゴシック"/>
            <family val="3"/>
            <charset val="128"/>
          </rPr>
          <t>費目は例示です。適宜ご編集ください。
費目が足りない場合は14.自由記載欄に記入願います（行の挿入は不可としております）。</t>
        </r>
      </text>
    </comment>
    <comment ref="G70" authorId="0" shapeId="0" xr:uid="{E0B237C7-6859-4719-BFFC-E3539743FF1D}">
      <text>
        <r>
          <rPr>
            <sz val="9"/>
            <color indexed="81"/>
            <rFont val="MS P ゴシック"/>
            <family val="3"/>
            <charset val="128"/>
          </rPr>
          <t>12.契約書雛形は簡略版以外を選択してください。</t>
        </r>
      </text>
    </comment>
    <comment ref="G73" authorId="0" shapeId="0" xr:uid="{EF1EF9AA-79B2-4107-972E-224E5D03AF04}">
      <text>
        <r>
          <rPr>
            <sz val="9"/>
            <color indexed="81"/>
            <rFont val="MS P ゴシック"/>
            <family val="3"/>
            <charset val="128"/>
          </rPr>
          <t>複数年度契約で、年度毎の分割納付をご希望の場合、納入時期・金額をご記入ください。
例）第1回目:XXX,XXX円（契約締結後所定の期日）
第2回目:YYY,YYY円（20ZZ.ZZ.ZZまで）</t>
        </r>
      </text>
    </comment>
    <comment ref="G78" authorId="0" shapeId="0" xr:uid="{EA28DAB1-2D3D-4514-BE3F-9D959C1C53F8}">
      <text>
        <r>
          <rPr>
            <sz val="9"/>
            <color indexed="81"/>
            <rFont val="MS P ゴシック"/>
            <family val="3"/>
            <charset val="128"/>
          </rPr>
          <t xml:space="preserve">yyyy/mm/dd方式で入力してください。
例）2021/12/1
</t>
        </r>
      </text>
    </comment>
    <comment ref="G81" authorId="0" shapeId="0" xr:uid="{EDB27E87-DB2B-486F-A906-6F31B7CD722F}">
      <text>
        <r>
          <rPr>
            <sz val="9"/>
            <color indexed="81"/>
            <rFont val="MS P ゴシック"/>
            <family val="3"/>
            <charset val="128"/>
          </rPr>
          <t>契約担当へ連絡するべき事項がありましたら、その旨お知らせください。</t>
        </r>
      </text>
    </comment>
  </commentList>
</comments>
</file>

<file path=xl/sharedStrings.xml><?xml version="1.0" encoding="utf-8"?>
<sst xmlns="http://schemas.openxmlformats.org/spreadsheetml/2006/main" count="456" uniqueCount="363">
  <si>
    <t>記</t>
    <rPh sb="0" eb="1">
      <t>キ</t>
    </rPh>
    <phoneticPr fontId="3"/>
  </si>
  <si>
    <t>円</t>
    <rPh sb="0" eb="1">
      <t>エン</t>
    </rPh>
    <phoneticPr fontId="3"/>
  </si>
  <si>
    <t>（消費税を含む）</t>
    <rPh sb="1" eb="4">
      <t>ショウヒゼイ</t>
    </rPh>
    <rPh sb="5" eb="6">
      <t>フク</t>
    </rPh>
    <phoneticPr fontId="3"/>
  </si>
  <si>
    <t>から</t>
    <phoneticPr fontId="3"/>
  </si>
  <si>
    <t>まで</t>
    <phoneticPr fontId="3"/>
  </si>
  <si>
    <t>職名</t>
    <rPh sb="0" eb="2">
      <t>ショクメイ</t>
    </rPh>
    <phoneticPr fontId="3"/>
  </si>
  <si>
    <t>氏名</t>
    <rPh sb="0" eb="2">
      <t>シメイ</t>
    </rPh>
    <phoneticPr fontId="3"/>
  </si>
  <si>
    <t>直接経費</t>
    <rPh sb="0" eb="2">
      <t>チョクセツ</t>
    </rPh>
    <rPh sb="2" eb="4">
      <t>ケイヒ</t>
    </rPh>
    <phoneticPr fontId="3"/>
  </si>
  <si>
    <t>社会基盤</t>
  </si>
  <si>
    <t>情報通信</t>
  </si>
  <si>
    <t>大企業</t>
  </si>
  <si>
    <t>ナノテクノロジー・材料</t>
  </si>
  <si>
    <t>中小企業</t>
  </si>
  <si>
    <t>その他</t>
  </si>
  <si>
    <t>環境</t>
  </si>
  <si>
    <t>フロンティア</t>
  </si>
  <si>
    <t>ライフサイエンス</t>
  </si>
  <si>
    <t>小規模企業</t>
  </si>
  <si>
    <t>企業以外</t>
    <rPh sb="0" eb="2">
      <t>キギョウ</t>
    </rPh>
    <rPh sb="2" eb="4">
      <t>イガイ</t>
    </rPh>
    <phoneticPr fontId="3"/>
  </si>
  <si>
    <t>エネルギー</t>
  </si>
  <si>
    <t>所属部課等</t>
    <rPh sb="0" eb="2">
      <t>ショゾク</t>
    </rPh>
    <rPh sb="2" eb="4">
      <t>ブカ</t>
    </rPh>
    <rPh sb="4" eb="5">
      <t>トウ</t>
    </rPh>
    <phoneticPr fontId="3"/>
  </si>
  <si>
    <t>E-mail</t>
    <phoneticPr fontId="3"/>
  </si>
  <si>
    <t>ものづくり技術</t>
    <phoneticPr fontId="3"/>
  </si>
  <si>
    <t>担当者氏名</t>
    <rPh sb="0" eb="3">
      <t>タントウシャ</t>
    </rPh>
    <rPh sb="3" eb="5">
      <t>シメイ</t>
    </rPh>
    <phoneticPr fontId="3"/>
  </si>
  <si>
    <t>TEL</t>
    <phoneticPr fontId="3"/>
  </si>
  <si>
    <t>所属部局・専攻名等</t>
    <rPh sb="0" eb="2">
      <t>ショゾク</t>
    </rPh>
    <rPh sb="2" eb="4">
      <t>ブキョク</t>
    </rPh>
    <rPh sb="5" eb="7">
      <t>センコウ</t>
    </rPh>
    <rPh sb="7" eb="9">
      <t>メイトウ</t>
    </rPh>
    <phoneticPr fontId="3"/>
  </si>
  <si>
    <t>研究代表者</t>
    <rPh sb="0" eb="2">
      <t>ケンキュウ</t>
    </rPh>
    <rPh sb="2" eb="5">
      <t>ダイヒョウシャ</t>
    </rPh>
    <phoneticPr fontId="3"/>
  </si>
  <si>
    <t>所属</t>
    <rPh sb="0" eb="2">
      <t>ショゾク</t>
    </rPh>
    <phoneticPr fontId="3"/>
  </si>
  <si>
    <t>区分</t>
    <rPh sb="0" eb="2">
      <t>クブン</t>
    </rPh>
    <phoneticPr fontId="3"/>
  </si>
  <si>
    <t>産学連携推進経費</t>
    <rPh sb="0" eb="2">
      <t>サンガク</t>
    </rPh>
    <rPh sb="2" eb="4">
      <t>レンケイ</t>
    </rPh>
    <rPh sb="4" eb="6">
      <t>スイシン</t>
    </rPh>
    <rPh sb="6" eb="8">
      <t>ケイヒ</t>
    </rPh>
    <phoneticPr fontId="3"/>
  </si>
  <si>
    <t>○</t>
    <phoneticPr fontId="3"/>
  </si>
  <si>
    <t>申込日</t>
    <rPh sb="0" eb="3">
      <t>モウシコミビ</t>
    </rPh>
    <phoneticPr fontId="3"/>
  </si>
  <si>
    <t>大阪大学総長殿</t>
    <rPh sb="0" eb="4">
      <t>オオサカダイガク</t>
    </rPh>
    <rPh sb="4" eb="6">
      <t>ソウチョウ</t>
    </rPh>
    <rPh sb="6" eb="7">
      <t>ドノ</t>
    </rPh>
    <phoneticPr fontId="3"/>
  </si>
  <si>
    <t>法人名</t>
    <rPh sb="0" eb="2">
      <t>ホウジン</t>
    </rPh>
    <rPh sb="2" eb="3">
      <t>メイ</t>
    </rPh>
    <phoneticPr fontId="3"/>
  </si>
  <si>
    <t>共同研究申込書</t>
    <rPh sb="0" eb="1">
      <t>トモ</t>
    </rPh>
    <rPh sb="1" eb="2">
      <t>ドウ</t>
    </rPh>
    <rPh sb="2" eb="3">
      <t>ケン</t>
    </rPh>
    <rPh sb="3" eb="4">
      <t>キワム</t>
    </rPh>
    <rPh sb="4" eb="5">
      <t>サル</t>
    </rPh>
    <rPh sb="5" eb="6">
      <t>コ</t>
    </rPh>
    <rPh sb="6" eb="7">
      <t>ショ</t>
    </rPh>
    <phoneticPr fontId="3"/>
  </si>
  <si>
    <t>1.研究題目</t>
    <rPh sb="2" eb="4">
      <t>ケンキュウ</t>
    </rPh>
    <rPh sb="4" eb="6">
      <t>ダイモク</t>
    </rPh>
    <phoneticPr fontId="3"/>
  </si>
  <si>
    <t>2.研究目的</t>
    <rPh sb="2" eb="4">
      <t>ケンキュウ</t>
    </rPh>
    <rPh sb="4" eb="6">
      <t>モクテキ</t>
    </rPh>
    <phoneticPr fontId="3"/>
  </si>
  <si>
    <t>3.研究内容</t>
    <rPh sb="2" eb="4">
      <t>ケンキュウ</t>
    </rPh>
    <rPh sb="4" eb="6">
      <t>ナイヨウ</t>
    </rPh>
    <phoneticPr fontId="3"/>
  </si>
  <si>
    <t>5.研究実施場所</t>
    <rPh sb="2" eb="4">
      <t>ケンキュウ</t>
    </rPh>
    <rPh sb="4" eb="6">
      <t>ジッシ</t>
    </rPh>
    <rPh sb="6" eb="8">
      <t>バショ</t>
    </rPh>
    <phoneticPr fontId="3"/>
  </si>
  <si>
    <t>4.研究期間</t>
    <rPh sb="2" eb="4">
      <t>ケンキュウ</t>
    </rPh>
    <rPh sb="4" eb="6">
      <t>キカン</t>
    </rPh>
    <phoneticPr fontId="3"/>
  </si>
  <si>
    <t>大阪大学：</t>
    <phoneticPr fontId="3"/>
  </si>
  <si>
    <t>6.研究者（大阪大学）</t>
    <rPh sb="2" eb="5">
      <t>ケンキュウシャ</t>
    </rPh>
    <phoneticPr fontId="3"/>
  </si>
  <si>
    <t>申込者：</t>
    <rPh sb="2" eb="3">
      <t>シャ</t>
    </rPh>
    <phoneticPr fontId="3"/>
  </si>
  <si>
    <t>7.研究者（申込者）</t>
    <rPh sb="2" eb="4">
      <t>ケンキュウ</t>
    </rPh>
    <rPh sb="4" eb="5">
      <t>シャ</t>
    </rPh>
    <phoneticPr fontId="3"/>
  </si>
  <si>
    <t>企業等共同研究員の場合、期間を記入</t>
    <rPh sb="0" eb="2">
      <t>キギョウ</t>
    </rPh>
    <rPh sb="2" eb="3">
      <t>トウ</t>
    </rPh>
    <rPh sb="3" eb="5">
      <t>キョウドウ</t>
    </rPh>
    <rPh sb="5" eb="7">
      <t>ケンキュウ</t>
    </rPh>
    <rPh sb="7" eb="8">
      <t>イン</t>
    </rPh>
    <rPh sb="9" eb="11">
      <t>バアイ</t>
    </rPh>
    <rPh sb="12" eb="14">
      <t>キカン</t>
    </rPh>
    <rPh sb="15" eb="17">
      <t>キニュウ</t>
    </rPh>
    <phoneticPr fontId="3"/>
  </si>
  <si>
    <t>～</t>
    <phoneticPr fontId="3"/>
  </si>
  <si>
    <t>郵便番号</t>
    <rPh sb="0" eb="2">
      <t>ユウビン</t>
    </rPh>
    <rPh sb="2" eb="4">
      <t>バンゴウ</t>
    </rPh>
    <phoneticPr fontId="3"/>
  </si>
  <si>
    <t>〒</t>
    <phoneticPr fontId="3"/>
  </si>
  <si>
    <t>住所</t>
    <rPh sb="0" eb="2">
      <t>ジュウショ</t>
    </rPh>
    <phoneticPr fontId="3"/>
  </si>
  <si>
    <t>契約者氏名</t>
    <rPh sb="0" eb="2">
      <t>ケイヤク</t>
    </rPh>
    <rPh sb="2" eb="3">
      <t>シャ</t>
    </rPh>
    <rPh sb="3" eb="5">
      <t>シメイ</t>
    </rPh>
    <phoneticPr fontId="3"/>
  </si>
  <si>
    <t>12.契約書雛形の選択</t>
    <phoneticPr fontId="3"/>
  </si>
  <si>
    <t>踏襲を希望する契約書情報</t>
    <rPh sb="0" eb="2">
      <t>トウシュウ</t>
    </rPh>
    <rPh sb="3" eb="5">
      <t>キボウ</t>
    </rPh>
    <rPh sb="7" eb="10">
      <t>ケイヤクショ</t>
    </rPh>
    <rPh sb="10" eb="12">
      <t>ジョウホウ</t>
    </rPh>
    <phoneticPr fontId="3"/>
  </si>
  <si>
    <t>外資系企業</t>
    <rPh sb="0" eb="3">
      <t>ガイシケイ</t>
    </rPh>
    <rPh sb="3" eb="5">
      <t>キギョウ</t>
    </rPh>
    <phoneticPr fontId="3"/>
  </si>
  <si>
    <t>原材料費</t>
    <rPh sb="0" eb="3">
      <t>ゲンザイリョウ</t>
    </rPh>
    <rPh sb="3" eb="4">
      <t>ヒ</t>
    </rPh>
    <phoneticPr fontId="3"/>
  </si>
  <si>
    <t>その他</t>
    <rPh sb="2" eb="3">
      <t>タ</t>
    </rPh>
    <phoneticPr fontId="3"/>
  </si>
  <si>
    <t>〇〇費</t>
    <rPh sb="2" eb="3">
      <t>ヒ</t>
    </rPh>
    <phoneticPr fontId="3"/>
  </si>
  <si>
    <t>経費（その他）</t>
    <rPh sb="5" eb="6">
      <t>タ</t>
    </rPh>
    <phoneticPr fontId="3"/>
  </si>
  <si>
    <t>経費（外注費）</t>
    <rPh sb="3" eb="6">
      <t>ガイチュウヒ</t>
    </rPh>
    <phoneticPr fontId="3"/>
  </si>
  <si>
    <t>経費（器具備品費）</t>
    <rPh sb="0" eb="2">
      <t>ケイヒ</t>
    </rPh>
    <rPh sb="3" eb="8">
      <t>キグビヒンヒ</t>
    </rPh>
    <phoneticPr fontId="3"/>
  </si>
  <si>
    <t>経費（旅費）</t>
    <rPh sb="0" eb="2">
      <t>ケイヒ</t>
    </rPh>
    <rPh sb="3" eb="5">
      <t>リョヒ</t>
    </rPh>
    <phoneticPr fontId="3"/>
  </si>
  <si>
    <t>人件費</t>
    <rPh sb="0" eb="3">
      <t>ジンケンヒ</t>
    </rPh>
    <phoneticPr fontId="3"/>
  </si>
  <si>
    <t>直接経費の内訳</t>
    <rPh sb="0" eb="4">
      <t>チョクセツケイヒ</t>
    </rPh>
    <rPh sb="5" eb="7">
      <t>ウチワケ</t>
    </rPh>
    <phoneticPr fontId="3"/>
  </si>
  <si>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3"/>
  </si>
  <si>
    <t>部局承認（予定）年月日</t>
    <rPh sb="0" eb="2">
      <t>ブキョク</t>
    </rPh>
    <rPh sb="2" eb="4">
      <t>ショウニン</t>
    </rPh>
    <rPh sb="5" eb="7">
      <t>ヨテイ</t>
    </rPh>
    <rPh sb="8" eb="11">
      <t>ネンガッピ</t>
    </rPh>
    <phoneticPr fontId="3"/>
  </si>
  <si>
    <t>tel</t>
    <phoneticPr fontId="3"/>
  </si>
  <si>
    <t>契約書</t>
    <rPh sb="0" eb="3">
      <t>ケイヤクショ</t>
    </rPh>
    <phoneticPr fontId="3"/>
  </si>
  <si>
    <t>理由書</t>
    <rPh sb="0" eb="3">
      <t>リユウショ</t>
    </rPh>
    <phoneticPr fontId="3"/>
  </si>
  <si>
    <t>部局連絡担当者</t>
    <rPh sb="0" eb="2">
      <t>ブキョク</t>
    </rPh>
    <rPh sb="2" eb="4">
      <t>レンラク</t>
    </rPh>
    <rPh sb="4" eb="6">
      <t>タントウ</t>
    </rPh>
    <rPh sb="6" eb="7">
      <t>シャ</t>
    </rPh>
    <phoneticPr fontId="3"/>
  </si>
  <si>
    <t>付随データの有無</t>
    <rPh sb="0" eb="2">
      <t>フズイ</t>
    </rPh>
    <rPh sb="6" eb="8">
      <t>ウム</t>
    </rPh>
    <phoneticPr fontId="3"/>
  </si>
  <si>
    <t>部局担当者自由記載欄</t>
    <rPh sb="0" eb="2">
      <t>ブキョク</t>
    </rPh>
    <rPh sb="2" eb="5">
      <t>タントウシャ</t>
    </rPh>
    <rPh sb="5" eb="10">
      <t>ジユウキサイラン</t>
    </rPh>
    <phoneticPr fontId="3"/>
  </si>
  <si>
    <t>契約締結日（　　　　）、研究題目（　　　　）</t>
    <rPh sb="0" eb="2">
      <t>ケイヤク</t>
    </rPh>
    <rPh sb="2" eb="4">
      <t>テイケツ</t>
    </rPh>
    <rPh sb="4" eb="5">
      <t>ビ</t>
    </rPh>
    <rPh sb="12" eb="14">
      <t>ケンキュウ</t>
    </rPh>
    <rPh sb="14" eb="16">
      <t>ダイモク</t>
    </rPh>
    <phoneticPr fontId="3"/>
  </si>
  <si>
    <t>研究担当者</t>
  </si>
  <si>
    <t>合計（自動計算）</t>
    <rPh sb="0" eb="2">
      <t>ゴウケイ</t>
    </rPh>
    <rPh sb="3" eb="5">
      <t>ジドウ</t>
    </rPh>
    <rPh sb="5" eb="7">
      <t>ケイサン</t>
    </rPh>
    <phoneticPr fontId="3"/>
  </si>
  <si>
    <t>なし</t>
  </si>
  <si>
    <t>業種名（自動入力）</t>
    <rPh sb="0" eb="2">
      <t>ギョウシュ</t>
    </rPh>
    <rPh sb="2" eb="3">
      <t>メイ</t>
    </rPh>
    <rPh sb="4" eb="6">
      <t>ジドウ</t>
    </rPh>
    <rPh sb="6" eb="8">
      <t>ニュウリョク</t>
    </rPh>
    <phoneticPr fontId="3"/>
  </si>
  <si>
    <t>直接経費合計（自動入力）</t>
    <rPh sb="0" eb="4">
      <t>チョクセツケイヒ</t>
    </rPh>
    <rPh sb="4" eb="6">
      <t>ゴウケイ</t>
    </rPh>
    <rPh sb="7" eb="11">
      <t>ジドウニュウリョク</t>
    </rPh>
    <phoneticPr fontId="3"/>
  </si>
  <si>
    <t>吹田171-</t>
  </si>
  <si>
    <t>10.ご請求書送付先</t>
    <rPh sb="4" eb="7">
      <t>セイキュウショ</t>
    </rPh>
    <rPh sb="7" eb="10">
      <t>ソウフサキ</t>
    </rPh>
    <phoneticPr fontId="3"/>
  </si>
  <si>
    <t>【質問】ご請求書送付先は9.契約書協議窓口と異なりますか？</t>
    <rPh sb="1" eb="3">
      <t>シツモン</t>
    </rPh>
    <rPh sb="5" eb="8">
      <t>セイキュウショ</t>
    </rPh>
    <rPh sb="8" eb="11">
      <t>ソウフサキ</t>
    </rPh>
    <rPh sb="14" eb="17">
      <t>ケイヤクショ</t>
    </rPh>
    <rPh sb="17" eb="19">
      <t>キョウギ</t>
    </rPh>
    <rPh sb="19" eb="21">
      <t>マドグチ</t>
    </rPh>
    <rPh sb="22" eb="23">
      <t>コト</t>
    </rPh>
    <phoneticPr fontId="3"/>
  </si>
  <si>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</si>
  <si>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</si>
  <si>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</si>
  <si>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</si>
  <si>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</si>
  <si>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</si>
  <si>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</si>
  <si>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</si>
  <si>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</si>
  <si>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</si>
  <si>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</si>
  <si>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</si>
  <si>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</si>
  <si>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</si>
  <si>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</si>
  <si>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</si>
  <si>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</si>
  <si>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</si>
  <si>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</si>
  <si>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</si>
  <si>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</si>
  <si>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</si>
  <si>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</si>
  <si>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</si>
  <si>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</si>
  <si>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</si>
  <si>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</si>
  <si>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</si>
  <si>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</si>
  <si>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</si>
  <si>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</si>
  <si>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</si>
  <si>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</si>
  <si>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</si>
  <si>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 xml:space="preserve">  </t>
    <phoneticPr fontId="3"/>
  </si>
  <si>
    <t>企業等共同研究員
研究料</t>
    <rPh sb="0" eb="2">
      <t>キギョウ</t>
    </rPh>
    <rPh sb="2" eb="3">
      <t>トウ</t>
    </rPh>
    <rPh sb="3" eb="5">
      <t>キョウドウ</t>
    </rPh>
    <rPh sb="5" eb="8">
      <t>ケンキュウイン</t>
    </rPh>
    <rPh sb="9" eb="11">
      <t>ケンキュウ</t>
    </rPh>
    <rPh sb="11" eb="12">
      <t>リョウ</t>
    </rPh>
    <phoneticPr fontId="3"/>
  </si>
  <si>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5"/>
  </si>
  <si>
    <t>なし</t>
    <phoneticPr fontId="15"/>
  </si>
  <si>
    <t>所属部署名等</t>
    <rPh sb="0" eb="2">
      <t>ショゾク</t>
    </rPh>
    <rPh sb="2" eb="4">
      <t>ブショ</t>
    </rPh>
    <rPh sb="4" eb="5">
      <t>メイ</t>
    </rPh>
    <rPh sb="5" eb="6">
      <t>トウ</t>
    </rPh>
    <phoneticPr fontId="3"/>
  </si>
  <si>
    <t>具体的な役割</t>
    <rPh sb="0" eb="3">
      <t>グタイテキ</t>
    </rPh>
    <rPh sb="4" eb="6">
      <t>ヤクワリ</t>
    </rPh>
    <phoneticPr fontId="3"/>
  </si>
  <si>
    <t>※さらに足りなければ、適宜行を追加してください。</t>
    <rPh sb="4" eb="5">
      <t>タ</t>
    </rPh>
    <rPh sb="11" eb="13">
      <t>テキギ</t>
    </rPh>
    <rPh sb="13" eb="14">
      <t>ギョウ</t>
    </rPh>
    <rPh sb="15" eb="17">
      <t>ツイカ</t>
    </rPh>
    <phoneticPr fontId="15"/>
  </si>
  <si>
    <t>7.研究者（申込者）</t>
    <phoneticPr fontId="3"/>
  </si>
  <si>
    <t>※さらに足りなければ、適宜行を挿入するなどし、追加してください。</t>
    <rPh sb="4" eb="5">
      <t>タ</t>
    </rPh>
    <rPh sb="11" eb="13">
      <t>テキギ</t>
    </rPh>
    <rPh sb="13" eb="14">
      <t>ギョウ</t>
    </rPh>
    <rPh sb="15" eb="17">
      <t>ソウニュウ</t>
    </rPh>
    <rPh sb="23" eb="25">
      <t>ツイカ</t>
    </rPh>
    <phoneticPr fontId="15"/>
  </si>
  <si>
    <t>【様式】別紙（研究担当者が7名以上の場合）</t>
    <phoneticPr fontId="15"/>
  </si>
  <si>
    <t>大阪大学発ベンチャー</t>
    <rPh sb="0" eb="2">
      <t>オオサカ</t>
    </rPh>
    <rPh sb="2" eb="5">
      <t>ダイガクハツ</t>
    </rPh>
    <phoneticPr fontId="3"/>
  </si>
  <si>
    <t>以下該当する場合にチェックしてください。</t>
    <phoneticPr fontId="15"/>
  </si>
  <si>
    <t>企業等区分</t>
    <rPh sb="0" eb="2">
      <t>キギョウ</t>
    </rPh>
    <rPh sb="2" eb="3">
      <t>トウ</t>
    </rPh>
    <rPh sb="3" eb="5">
      <t>クブン</t>
    </rPh>
    <phoneticPr fontId="15"/>
  </si>
  <si>
    <t>中小企業
（↔大企業）</t>
    <rPh sb="0" eb="2">
      <t>チュウショウ</t>
    </rPh>
    <rPh sb="2" eb="4">
      <t>キギョウ</t>
    </rPh>
    <rPh sb="7" eb="10">
      <t>ダイキギョウ</t>
    </rPh>
    <phoneticPr fontId="3"/>
  </si>
  <si>
    <t>外国企業</t>
    <phoneticPr fontId="15"/>
  </si>
  <si>
    <t>外国において設立された法人の支店、営業所などで、会社法（平成17年法律第86号）の規定により日本で登記したものをいいます。</t>
    <phoneticPr fontId="15"/>
  </si>
  <si>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3"/>
  </si>
  <si>
    <t>業種分類</t>
    <rPh sb="0" eb="2">
      <t>ギョウシュ</t>
    </rPh>
    <rPh sb="2" eb="4">
      <t>ブンルイ</t>
    </rPh>
    <phoneticPr fontId="15"/>
  </si>
  <si>
    <t>資本金</t>
    <rPh sb="0" eb="3">
      <t>シホンキン</t>
    </rPh>
    <phoneticPr fontId="15"/>
  </si>
  <si>
    <t>製造業その他</t>
    <rPh sb="0" eb="3">
      <t>セイゾウギョウ</t>
    </rPh>
    <rPh sb="5" eb="6">
      <t>タ</t>
    </rPh>
    <phoneticPr fontId="15"/>
  </si>
  <si>
    <t>卸売業</t>
    <rPh sb="0" eb="3">
      <t>オロシウリギョウ</t>
    </rPh>
    <phoneticPr fontId="15"/>
  </si>
  <si>
    <t>サービス業</t>
    <rPh sb="4" eb="5">
      <t>ギョウ</t>
    </rPh>
    <phoneticPr fontId="15"/>
  </si>
  <si>
    <t>小売業</t>
    <rPh sb="0" eb="3">
      <t>コウリギョウ</t>
    </rPh>
    <phoneticPr fontId="15"/>
  </si>
  <si>
    <t>３億円以下</t>
    <rPh sb="1" eb="5">
      <t>オクエンイカ</t>
    </rPh>
    <phoneticPr fontId="15"/>
  </si>
  <si>
    <t>１億円以下</t>
    <rPh sb="1" eb="5">
      <t>オクエンイカ</t>
    </rPh>
    <phoneticPr fontId="15"/>
  </si>
  <si>
    <t>５千万円以下</t>
    <rPh sb="1" eb="6">
      <t>センマンエンイカ</t>
    </rPh>
    <phoneticPr fontId="15"/>
  </si>
  <si>
    <t>３００人以下</t>
    <rPh sb="3" eb="4">
      <t>ニン</t>
    </rPh>
    <rPh sb="4" eb="6">
      <t>イカ</t>
    </rPh>
    <phoneticPr fontId="15"/>
  </si>
  <si>
    <t>１００人以下</t>
    <rPh sb="3" eb="6">
      <t>ニンイカ</t>
    </rPh>
    <phoneticPr fontId="15"/>
  </si>
  <si>
    <t>５０人以下</t>
    <rPh sb="2" eb="5">
      <t>ニンイカ</t>
    </rPh>
    <phoneticPr fontId="15"/>
  </si>
  <si>
    <t>従業員数</t>
    <rPh sb="0" eb="3">
      <t>ジュウギョウイン</t>
    </rPh>
    <rPh sb="3" eb="4">
      <t>スウ</t>
    </rPh>
    <phoneticPr fontId="15"/>
  </si>
  <si>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3"/>
  </si>
  <si>
    <t>※各区分の定義については別シート「企業等区分の定義について」をご参照ください。</t>
    <phoneticPr fontId="15"/>
  </si>
  <si>
    <t>13.その他確認事項
（一部情報は文部科学省「産学連携等実施状況調査」等作成に使用します）</t>
    <rPh sb="13" eb="15">
      <t>イチブ</t>
    </rPh>
    <rPh sb="15" eb="17">
      <t>ジョウホウ</t>
    </rPh>
    <phoneticPr fontId="15"/>
  </si>
  <si>
    <t>申込者が使用する設備の明細設備の名称/型番・規格/数量
（該当があれば）</t>
    <rPh sb="0" eb="2">
      <t>モウシコミ</t>
    </rPh>
    <rPh sb="2" eb="3">
      <t>シャ</t>
    </rPh>
    <rPh sb="4" eb="6">
      <t>シヨウ</t>
    </rPh>
    <rPh sb="8" eb="10">
      <t>セツビ</t>
    </rPh>
    <rPh sb="11" eb="13">
      <t>メイサイ</t>
    </rPh>
    <rPh sb="29" eb="31">
      <t>ガイトウ</t>
    </rPh>
    <phoneticPr fontId="15"/>
  </si>
  <si>
    <t>9.申込者の契約窓口</t>
    <rPh sb="6" eb="8">
      <t>ケイヤク</t>
    </rPh>
    <rPh sb="8" eb="10">
      <t>マドグチ</t>
    </rPh>
    <phoneticPr fontId="3"/>
  </si>
  <si>
    <t>共同研究申込書 本紙へ戻る</t>
    <rPh sb="8" eb="10">
      <t>ホンシ</t>
    </rPh>
    <rPh sb="11" eb="12">
      <t>モド</t>
    </rPh>
    <phoneticPr fontId="15"/>
  </si>
  <si>
    <t>企業等区分の定義について</t>
    <phoneticPr fontId="15"/>
  </si>
  <si>
    <t>業種番号
（別シート「業種番号一覧」を参照し、業種番号を入力してください。）</t>
    <rPh sb="6" eb="7">
      <t>ベツ</t>
    </rPh>
    <rPh sb="23" eb="25">
      <t>ギョウシュ</t>
    </rPh>
    <rPh sb="25" eb="27">
      <t>バンゴウ</t>
    </rPh>
    <rPh sb="28" eb="30">
      <t>ニュウリョク</t>
    </rPh>
    <phoneticPr fontId="3"/>
  </si>
  <si>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5"/>
  </si>
  <si>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5"/>
  </si>
  <si>
    <t>希望する雛形を選択してください。</t>
    <rPh sb="0" eb="2">
      <t>キボウ</t>
    </rPh>
    <rPh sb="4" eb="6">
      <t>ヒナガタ</t>
    </rPh>
    <rPh sb="5" eb="6">
      <t>ガタ</t>
    </rPh>
    <rPh sb="7" eb="9">
      <t>センタク</t>
    </rPh>
    <phoneticPr fontId="15"/>
  </si>
  <si>
    <t>共同研究申込書本紙へ戻る</t>
    <rPh sb="0" eb="4">
      <t>キョウドウケンキュウ</t>
    </rPh>
    <rPh sb="4" eb="7">
      <t>モウシコミショ</t>
    </rPh>
    <rPh sb="7" eb="9">
      <t>ホンシ</t>
    </rPh>
    <rPh sb="10" eb="11">
      <t>モド</t>
    </rPh>
    <phoneticPr fontId="15"/>
  </si>
  <si>
    <t>国立大学法人大阪大学共同研究規程を遵守の上、下記のとおり共同研究の申込をします。</t>
    <rPh sb="0" eb="10">
      <t>コク</t>
    </rPh>
    <rPh sb="10" eb="12">
      <t>キョウドウ</t>
    </rPh>
    <rPh sb="12" eb="14">
      <t>ケンキュウ</t>
    </rPh>
    <rPh sb="14" eb="16">
      <t>キテイ</t>
    </rPh>
    <rPh sb="17" eb="19">
      <t>ジュンシュ</t>
    </rPh>
    <rPh sb="20" eb="21">
      <t>ウエ</t>
    </rPh>
    <rPh sb="22" eb="24">
      <t>カキ</t>
    </rPh>
    <rPh sb="28" eb="30">
      <t>キョウドウ</t>
    </rPh>
    <rPh sb="30" eb="32">
      <t>ケンキュウ</t>
    </rPh>
    <phoneticPr fontId="3"/>
  </si>
  <si>
    <t>～</t>
    <phoneticPr fontId="15"/>
  </si>
  <si>
    <t>本学への派遣期間
(該当者のみ記入)</t>
    <rPh sb="4" eb="6">
      <t>ハケン</t>
    </rPh>
    <rPh sb="10" eb="13">
      <t>ガイトウシャ</t>
    </rPh>
    <phoneticPr fontId="15"/>
  </si>
  <si>
    <t>×</t>
  </si>
  <si>
    <t>企業等共同研究員には○印</t>
    <rPh sb="0" eb="3">
      <t>キギョウトウ</t>
    </rPh>
    <rPh sb="3" eb="5">
      <t>キョウドウ</t>
    </rPh>
    <rPh sb="5" eb="7">
      <t>ケンキュウ</t>
    </rPh>
    <rPh sb="7" eb="8">
      <t>イン</t>
    </rPh>
    <rPh sb="11" eb="12">
      <t>シルシ</t>
    </rPh>
    <phoneticPr fontId="15"/>
  </si>
  <si>
    <t>企業等共同研究員には○印</t>
    <phoneticPr fontId="15"/>
  </si>
  <si>
    <t>担当</t>
    <rPh sb="0" eb="2">
      <t>タントウ</t>
    </rPh>
    <phoneticPr fontId="3"/>
  </si>
  <si>
    <t>受付日</t>
    <rPh sb="0" eb="3">
      <t>ウケツケビ</t>
    </rPh>
    <phoneticPr fontId="3"/>
  </si>
  <si>
    <t>決裁日</t>
    <rPh sb="0" eb="2">
      <t>ケッサイ</t>
    </rPh>
    <rPh sb="2" eb="3">
      <t>ビ</t>
    </rPh>
    <phoneticPr fontId="3"/>
  </si>
  <si>
    <t>締結日</t>
    <rPh sb="0" eb="2">
      <t>テイケツ</t>
    </rPh>
    <rPh sb="2" eb="3">
      <t>ビ</t>
    </rPh>
    <phoneticPr fontId="3"/>
  </si>
  <si>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3"/>
  </si>
  <si>
    <t>2021.8時点・新規・変更</t>
    <rPh sb="6" eb="8">
      <t>ジテン</t>
    </rPh>
    <rPh sb="9" eb="11">
      <t>シンキ</t>
    </rPh>
    <rPh sb="12" eb="14">
      <t>ヘンコウ</t>
    </rPh>
    <phoneticPr fontId="3"/>
  </si>
  <si>
    <t>枝番</t>
    <rPh sb="0" eb="2">
      <t>エダバン</t>
    </rPh>
    <phoneticPr fontId="3"/>
  </si>
  <si>
    <t>契約書番号</t>
    <rPh sb="0" eb="3">
      <t>ケイヤクショ</t>
    </rPh>
    <rPh sb="3" eb="5">
      <t>バンゴウ</t>
    </rPh>
    <phoneticPr fontId="3"/>
  </si>
  <si>
    <t>契約書様式</t>
    <rPh sb="0" eb="3">
      <t>ケイヤクショ</t>
    </rPh>
    <rPh sb="3" eb="5">
      <t>ヨウシキ</t>
    </rPh>
    <phoneticPr fontId="3"/>
  </si>
  <si>
    <t>知財管理番号</t>
    <rPh sb="0" eb="2">
      <t>チザイ</t>
    </rPh>
    <rPh sb="2" eb="4">
      <t>カンリ</t>
    </rPh>
    <rPh sb="4" eb="6">
      <t>バンゴウ</t>
    </rPh>
    <phoneticPr fontId="3"/>
  </si>
  <si>
    <t>R番号</t>
    <phoneticPr fontId="3"/>
  </si>
  <si>
    <t>部局</t>
    <rPh sb="0" eb="2">
      <t>ブキョク</t>
    </rPh>
    <phoneticPr fontId="3"/>
  </si>
  <si>
    <t>相手方</t>
    <rPh sb="0" eb="3">
      <t>アイテガタ</t>
    </rPh>
    <phoneticPr fontId="3"/>
  </si>
  <si>
    <t>研究者名</t>
    <rPh sb="0" eb="3">
      <t>ケンキュウシャ</t>
    </rPh>
    <rPh sb="3" eb="4">
      <t>メイ</t>
    </rPh>
    <phoneticPr fontId="3"/>
  </si>
  <si>
    <t>職</t>
    <rPh sb="0" eb="1">
      <t>ショク</t>
    </rPh>
    <phoneticPr fontId="3"/>
  </si>
  <si>
    <t>研究題目</t>
    <rPh sb="0" eb="2">
      <t>ケンキュウ</t>
    </rPh>
    <rPh sb="2" eb="4">
      <t>ダイモク</t>
    </rPh>
    <phoneticPr fontId="3"/>
  </si>
  <si>
    <t>研究料</t>
    <phoneticPr fontId="3"/>
  </si>
  <si>
    <t>産学官推進活動経費
（受託は間接経費</t>
    <phoneticPr fontId="3"/>
  </si>
  <si>
    <t>合計</t>
    <rPh sb="0" eb="2">
      <t>ゴウケイ</t>
    </rPh>
    <phoneticPr fontId="3"/>
  </si>
  <si>
    <t>企業等共同研究員の人数</t>
    <rPh sb="0" eb="3">
      <t>キギョウトウ</t>
    </rPh>
    <rPh sb="3" eb="5">
      <t>キョウドウ</t>
    </rPh>
    <rPh sb="5" eb="8">
      <t>ケンキュウイン</t>
    </rPh>
    <rPh sb="9" eb="11">
      <t>ニンズウ</t>
    </rPh>
    <phoneticPr fontId="3"/>
  </si>
  <si>
    <t>部局承認日</t>
    <rPh sb="0" eb="2">
      <t>ブキョク</t>
    </rPh>
    <rPh sb="2" eb="4">
      <t>ショウニン</t>
    </rPh>
    <rPh sb="4" eb="5">
      <t>ビ</t>
    </rPh>
    <phoneticPr fontId="3"/>
  </si>
  <si>
    <t>開始日</t>
    <rPh sb="0" eb="3">
      <t>カイシビ</t>
    </rPh>
    <phoneticPr fontId="3"/>
  </si>
  <si>
    <t>完了日</t>
    <rPh sb="0" eb="3">
      <t>カンリョウビ</t>
    </rPh>
    <phoneticPr fontId="3"/>
  </si>
  <si>
    <t>目的</t>
    <rPh sb="0" eb="2">
      <t>モクテキ</t>
    </rPh>
    <phoneticPr fontId="3"/>
  </si>
  <si>
    <t>内容</t>
    <rPh sb="0" eb="2">
      <t>ナイヨウ</t>
    </rPh>
    <phoneticPr fontId="3"/>
  </si>
  <si>
    <t>期間</t>
    <rPh sb="0" eb="2">
      <t>キカン</t>
    </rPh>
    <phoneticPr fontId="3"/>
  </si>
  <si>
    <t>経費</t>
    <rPh sb="0" eb="2">
      <t>ケイヒ</t>
    </rPh>
    <phoneticPr fontId="3"/>
  </si>
  <si>
    <t>研究者</t>
    <rPh sb="0" eb="3">
      <t>ケンキュウシャ</t>
    </rPh>
    <phoneticPr fontId="3"/>
  </si>
  <si>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3"/>
  </si>
  <si>
    <t>相手先種別 乙)公財・丙)大学</t>
    <rPh sb="0" eb="3">
      <t>アイテサキ</t>
    </rPh>
    <rPh sb="3" eb="5">
      <t>シュベツ</t>
    </rPh>
    <rPh sb="6" eb="7">
      <t>オツ</t>
    </rPh>
    <rPh sb="8" eb="9">
      <t>コウ</t>
    </rPh>
    <rPh sb="11" eb="12">
      <t>ヘイ</t>
    </rPh>
    <phoneticPr fontId="3"/>
  </si>
  <si>
    <t>大企業・中小企業</t>
    <rPh sb="0" eb="3">
      <t>ダイキギョウ</t>
    </rPh>
    <rPh sb="4" eb="6">
      <t>チュウショウ</t>
    </rPh>
    <rPh sb="6" eb="8">
      <t>キギョウ</t>
    </rPh>
    <phoneticPr fontId="3"/>
  </si>
  <si>
    <t>外国</t>
    <rPh sb="0" eb="2">
      <t>ガイコク</t>
    </rPh>
    <phoneticPr fontId="3"/>
  </si>
  <si>
    <t>阪大初ベンチャー</t>
    <rPh sb="0" eb="2">
      <t>ハンダイ</t>
    </rPh>
    <rPh sb="2" eb="3">
      <t>ハツ</t>
    </rPh>
    <phoneticPr fontId="3"/>
  </si>
  <si>
    <t>税控除・業種名</t>
    <rPh sb="0" eb="1">
      <t>ゼイ</t>
    </rPh>
    <rPh sb="1" eb="3">
      <t>コウジョ</t>
    </rPh>
    <rPh sb="4" eb="6">
      <t>ギョウシュ</t>
    </rPh>
    <rPh sb="6" eb="7">
      <t>メイ</t>
    </rPh>
    <phoneticPr fontId="3"/>
  </si>
  <si>
    <t>現状
直接経費</t>
    <rPh sb="0" eb="2">
      <t>ゲンジョウ</t>
    </rPh>
    <rPh sb="3" eb="5">
      <t>チョクセツ</t>
    </rPh>
    <rPh sb="5" eb="7">
      <t>ケイヒ</t>
    </rPh>
    <phoneticPr fontId="3"/>
  </si>
  <si>
    <t>現状
研究料</t>
    <rPh sb="0" eb="2">
      <t>ゲンジョウ</t>
    </rPh>
    <phoneticPr fontId="3"/>
  </si>
  <si>
    <t>現状
産学官推進活動経費
（受託は間接経費</t>
    <rPh sb="0" eb="2">
      <t>ゲンジョウ</t>
    </rPh>
    <phoneticPr fontId="3"/>
  </si>
  <si>
    <t>現状
合計</t>
    <rPh sb="0" eb="2">
      <t>ゲンジョウ</t>
    </rPh>
    <rPh sb="3" eb="5">
      <t>ゴウケイ</t>
    </rPh>
    <phoneticPr fontId="3"/>
  </si>
  <si>
    <t>現状
開始日</t>
    <rPh sb="0" eb="2">
      <t>ゲンジョウ</t>
    </rPh>
    <rPh sb="3" eb="6">
      <t>カイシビ</t>
    </rPh>
    <phoneticPr fontId="3"/>
  </si>
  <si>
    <t>現状
完了日</t>
    <rPh sb="0" eb="2">
      <t>ゲンジョウ</t>
    </rPh>
    <rPh sb="3" eb="6">
      <t>カンリョウビ</t>
    </rPh>
    <phoneticPr fontId="3"/>
  </si>
  <si>
    <t>着手・未着手</t>
    <rPh sb="0" eb="2">
      <t>チャクシュ</t>
    </rPh>
    <phoneticPr fontId="3"/>
  </si>
  <si>
    <t>重複チェック</t>
    <rPh sb="0" eb="2">
      <t>チョウフク</t>
    </rPh>
    <phoneticPr fontId="3"/>
  </si>
  <si>
    <t>年度</t>
    <rPh sb="0" eb="2">
      <t>ネンド</t>
    </rPh>
    <phoneticPr fontId="3"/>
  </si>
  <si>
    <t>種別</t>
    <rPh sb="0" eb="2">
      <t>シュベツ</t>
    </rPh>
    <phoneticPr fontId="3"/>
  </si>
  <si>
    <t>種別番号</t>
    <rPh sb="0" eb="2">
      <t>シュベツ</t>
    </rPh>
    <rPh sb="2" eb="4">
      <t>バンゴウ</t>
    </rPh>
    <phoneticPr fontId="3"/>
  </si>
  <si>
    <t>番号</t>
    <rPh sb="0" eb="2">
      <t>バンゴウ</t>
    </rPh>
    <phoneticPr fontId="3"/>
  </si>
  <si>
    <t>version</t>
    <phoneticPr fontId="15"/>
  </si>
  <si>
    <t>新規</t>
    <rPh sb="0" eb="2">
      <t>シンキ</t>
    </rPh>
    <phoneticPr fontId="15"/>
  </si>
  <si>
    <t>共同</t>
    <rPh sb="0" eb="2">
      <t>キョウドウ</t>
    </rPh>
    <phoneticPr fontId="15"/>
  </si>
  <si>
    <t>1.研究題目</t>
    <phoneticPr fontId="15"/>
  </si>
  <si>
    <t>2.研究目的</t>
    <phoneticPr fontId="15"/>
  </si>
  <si>
    <t>3.研究内容</t>
    <rPh sb="2" eb="4">
      <t>ケンキュウ</t>
    </rPh>
    <rPh sb="4" eb="6">
      <t>ナイヨウ</t>
    </rPh>
    <phoneticPr fontId="15"/>
  </si>
  <si>
    <t>4.研究期間開始日</t>
    <rPh sb="6" eb="8">
      <t>カイシ</t>
    </rPh>
    <rPh sb="8" eb="9">
      <t>ビ</t>
    </rPh>
    <phoneticPr fontId="15"/>
  </si>
  <si>
    <t>4.研究期間完了日</t>
    <rPh sb="6" eb="9">
      <t>カンリョウビ</t>
    </rPh>
    <phoneticPr fontId="15"/>
  </si>
  <si>
    <t>5.研究実施場所甲</t>
    <rPh sb="8" eb="9">
      <t>コウ</t>
    </rPh>
    <phoneticPr fontId="15"/>
  </si>
  <si>
    <t>5.研究実施場所乙</t>
    <rPh sb="8" eb="9">
      <t>オツ</t>
    </rPh>
    <phoneticPr fontId="15"/>
  </si>
  <si>
    <t>法人名</t>
    <rPh sb="0" eb="2">
      <t>ホウジン</t>
    </rPh>
    <rPh sb="2" eb="3">
      <t>メイ</t>
    </rPh>
    <phoneticPr fontId="15"/>
  </si>
  <si>
    <t>6-1.研究者（大阪大学）代表者氏名</t>
    <rPh sb="13" eb="16">
      <t>ダイヒョウシャ</t>
    </rPh>
    <rPh sb="16" eb="18">
      <t>シメイ</t>
    </rPh>
    <phoneticPr fontId="15"/>
  </si>
  <si>
    <t>6-1.研究者（大阪大学）代表者所属部局・専攻名等</t>
    <rPh sb="13" eb="16">
      <t>ダイヒョウシャ</t>
    </rPh>
    <rPh sb="16" eb="18">
      <t>ショゾク</t>
    </rPh>
    <rPh sb="18" eb="20">
      <t>ブキョク</t>
    </rPh>
    <rPh sb="21" eb="23">
      <t>センコウ</t>
    </rPh>
    <rPh sb="23" eb="24">
      <t>メイ</t>
    </rPh>
    <rPh sb="24" eb="25">
      <t>トウ</t>
    </rPh>
    <phoneticPr fontId="15"/>
  </si>
  <si>
    <t>6-1.研究者（大阪大学）代表者職名</t>
    <rPh sb="13" eb="16">
      <t>ダイヒョウシャ</t>
    </rPh>
    <rPh sb="16" eb="18">
      <t>ショクメイ</t>
    </rPh>
    <phoneticPr fontId="15"/>
  </si>
  <si>
    <t>6-1.研究者（大阪大学）代表者役割</t>
    <rPh sb="13" eb="16">
      <t>ダイヒョウシャ</t>
    </rPh>
    <rPh sb="16" eb="18">
      <t>ヤクワリ</t>
    </rPh>
    <phoneticPr fontId="15"/>
  </si>
  <si>
    <t>6-2.研究者（大阪大学）担当者氏名</t>
    <rPh sb="16" eb="18">
      <t>シメイ</t>
    </rPh>
    <phoneticPr fontId="15"/>
  </si>
  <si>
    <t>6-2.研究者（大阪大学）担当者所属部局・専攻名等</t>
    <rPh sb="16" eb="18">
      <t>ショゾク</t>
    </rPh>
    <rPh sb="18" eb="20">
      <t>ブキョク</t>
    </rPh>
    <rPh sb="21" eb="23">
      <t>センコウ</t>
    </rPh>
    <rPh sb="23" eb="24">
      <t>メイ</t>
    </rPh>
    <rPh sb="24" eb="25">
      <t>トウ</t>
    </rPh>
    <phoneticPr fontId="15"/>
  </si>
  <si>
    <t>6-2.研究者（大阪大学）担当者職名</t>
    <rPh sb="16" eb="18">
      <t>ショクメイ</t>
    </rPh>
    <phoneticPr fontId="15"/>
  </si>
  <si>
    <t>6-2.研究者（大阪大学）担当者役割</t>
    <rPh sb="16" eb="18">
      <t>ヤクワリ</t>
    </rPh>
    <phoneticPr fontId="15"/>
  </si>
  <si>
    <t>6-3.研究者（大阪大学）担当者氏名</t>
    <rPh sb="16" eb="18">
      <t>シメイ</t>
    </rPh>
    <phoneticPr fontId="15"/>
  </si>
  <si>
    <t>6-3.研究者（大阪大学）担当者所属部局・専攻名等</t>
    <rPh sb="16" eb="18">
      <t>ショゾク</t>
    </rPh>
    <rPh sb="18" eb="20">
      <t>ブキョク</t>
    </rPh>
    <rPh sb="21" eb="23">
      <t>センコウ</t>
    </rPh>
    <rPh sb="23" eb="24">
      <t>メイ</t>
    </rPh>
    <rPh sb="24" eb="25">
      <t>トウ</t>
    </rPh>
    <phoneticPr fontId="15"/>
  </si>
  <si>
    <t>6-3.研究者（大阪大学）担当者職名</t>
    <rPh sb="16" eb="18">
      <t>ショクメイ</t>
    </rPh>
    <phoneticPr fontId="15"/>
  </si>
  <si>
    <t>6-3.研究者（大阪大学）担当者役割</t>
    <rPh sb="16" eb="18">
      <t>ヤクワリ</t>
    </rPh>
    <phoneticPr fontId="15"/>
  </si>
  <si>
    <t>6-4.研究者（大阪大学）担当者氏名</t>
    <rPh sb="16" eb="18">
      <t>シメイ</t>
    </rPh>
    <phoneticPr fontId="15"/>
  </si>
  <si>
    <t>6-4.研究者（大阪大学）担当者所属部局・専攻名等</t>
    <rPh sb="16" eb="18">
      <t>ショゾク</t>
    </rPh>
    <rPh sb="18" eb="20">
      <t>ブキョク</t>
    </rPh>
    <rPh sb="21" eb="23">
      <t>センコウ</t>
    </rPh>
    <rPh sb="23" eb="24">
      <t>メイ</t>
    </rPh>
    <rPh sb="24" eb="25">
      <t>トウ</t>
    </rPh>
    <phoneticPr fontId="15"/>
  </si>
  <si>
    <t>6-4.研究者（大阪大学）担当者職名</t>
    <rPh sb="16" eb="18">
      <t>ショクメイ</t>
    </rPh>
    <phoneticPr fontId="15"/>
  </si>
  <si>
    <t>6-4.研究者（大阪大学）担当者役割</t>
    <rPh sb="16" eb="18">
      <t>ヤクワリ</t>
    </rPh>
    <phoneticPr fontId="15"/>
  </si>
  <si>
    <t>6-5.研究者（大阪大学）担当者氏名</t>
    <rPh sb="16" eb="18">
      <t>シメイ</t>
    </rPh>
    <phoneticPr fontId="15"/>
  </si>
  <si>
    <t>6-5.研究者（大阪大学）担当者所属部局・専攻名等</t>
    <rPh sb="16" eb="18">
      <t>ショゾク</t>
    </rPh>
    <rPh sb="18" eb="20">
      <t>ブキョク</t>
    </rPh>
    <rPh sb="21" eb="23">
      <t>センコウ</t>
    </rPh>
    <rPh sb="23" eb="24">
      <t>メイ</t>
    </rPh>
    <rPh sb="24" eb="25">
      <t>トウ</t>
    </rPh>
    <phoneticPr fontId="15"/>
  </si>
  <si>
    <t>6-5.研究者（大阪大学）担当者職名</t>
    <rPh sb="16" eb="18">
      <t>ショクメイ</t>
    </rPh>
    <phoneticPr fontId="15"/>
  </si>
  <si>
    <t>6-5.研究者（大阪大学）担当者役割</t>
    <rPh sb="16" eb="18">
      <t>ヤクワリ</t>
    </rPh>
    <phoneticPr fontId="15"/>
  </si>
  <si>
    <t>6-6.研究者（大阪大学）担当者氏名</t>
    <rPh sb="16" eb="18">
      <t>シメイ</t>
    </rPh>
    <phoneticPr fontId="15"/>
  </si>
  <si>
    <t>6-6.研究者（大阪大学）担当者所属部局・専攻名等</t>
    <rPh sb="16" eb="18">
      <t>ショゾク</t>
    </rPh>
    <rPh sb="18" eb="20">
      <t>ブキョク</t>
    </rPh>
    <rPh sb="21" eb="23">
      <t>センコウ</t>
    </rPh>
    <rPh sb="23" eb="24">
      <t>メイ</t>
    </rPh>
    <rPh sb="24" eb="25">
      <t>トウ</t>
    </rPh>
    <phoneticPr fontId="15"/>
  </si>
  <si>
    <t>6-6.研究者（大阪大学）担当者職名</t>
    <rPh sb="16" eb="18">
      <t>ショクメイ</t>
    </rPh>
    <phoneticPr fontId="15"/>
  </si>
  <si>
    <t>6-6.研究者（大阪大学）担当者役割</t>
    <rPh sb="16" eb="18">
      <t>ヤクワリ</t>
    </rPh>
    <phoneticPr fontId="15"/>
  </si>
  <si>
    <t>7-1.研究者（申込者）代表者氏名</t>
    <rPh sb="12" eb="15">
      <t>ダイヒョウシャ</t>
    </rPh>
    <rPh sb="15" eb="17">
      <t>シメイ</t>
    </rPh>
    <phoneticPr fontId="15"/>
  </si>
  <si>
    <t>7-1.研究者（申込者）代表者職名</t>
    <rPh sb="12" eb="15">
      <t>ダイヒョウシャ</t>
    </rPh>
    <rPh sb="15" eb="17">
      <t>ショクメイ</t>
    </rPh>
    <phoneticPr fontId="15"/>
  </si>
  <si>
    <t>7-1.研究者（申込者）代表者役割</t>
    <rPh sb="12" eb="15">
      <t>ダイヒョウシャ</t>
    </rPh>
    <rPh sb="15" eb="17">
      <t>ヤクワリ</t>
    </rPh>
    <phoneticPr fontId="15"/>
  </si>
  <si>
    <t>7-1.研究者（申込者）代表者所属部署名等</t>
    <rPh sb="12" eb="15">
      <t>ダイヒョウシャ</t>
    </rPh>
    <rPh sb="15" eb="17">
      <t>ショゾク</t>
    </rPh>
    <rPh sb="17" eb="19">
      <t>ブショ</t>
    </rPh>
    <rPh sb="19" eb="20">
      <t>メイ</t>
    </rPh>
    <rPh sb="20" eb="21">
      <t>トウ</t>
    </rPh>
    <phoneticPr fontId="15"/>
  </si>
  <si>
    <t>7-1.研究者（申込者）代表者企業等共同研究員の別</t>
    <rPh sb="12" eb="15">
      <t>ダイヒョウシャ</t>
    </rPh>
    <rPh sb="15" eb="17">
      <t>キギョウ</t>
    </rPh>
    <rPh sb="17" eb="18">
      <t>トウ</t>
    </rPh>
    <rPh sb="18" eb="23">
      <t>キョウドウケンキュウイン</t>
    </rPh>
    <rPh sb="24" eb="25">
      <t>ベツ</t>
    </rPh>
    <phoneticPr fontId="15"/>
  </si>
  <si>
    <t>7-1.研究者（申込者）代表者企業等共同研究員の派遣期間</t>
    <rPh sb="12" eb="15">
      <t>ダイヒョウシャ</t>
    </rPh>
    <rPh sb="15" eb="17">
      <t>キギョウ</t>
    </rPh>
    <rPh sb="17" eb="18">
      <t>トウ</t>
    </rPh>
    <rPh sb="18" eb="23">
      <t>キョウドウケンキュウイン</t>
    </rPh>
    <rPh sb="24" eb="28">
      <t>ハケンキカン</t>
    </rPh>
    <phoneticPr fontId="15"/>
  </si>
  <si>
    <t>7-2.研究者（申込者）担当者氏名</t>
    <rPh sb="15" eb="17">
      <t>シメイ</t>
    </rPh>
    <phoneticPr fontId="15"/>
  </si>
  <si>
    <t>7-2.研究者（申込者）担当者所属部署名等</t>
    <rPh sb="15" eb="17">
      <t>ショゾク</t>
    </rPh>
    <rPh sb="17" eb="19">
      <t>ブショ</t>
    </rPh>
    <rPh sb="19" eb="20">
      <t>メイ</t>
    </rPh>
    <rPh sb="20" eb="21">
      <t>トウ</t>
    </rPh>
    <phoneticPr fontId="15"/>
  </si>
  <si>
    <t>7-2.研究者（申込者）担当者職名</t>
    <rPh sb="15" eb="17">
      <t>ショクメイ</t>
    </rPh>
    <phoneticPr fontId="15"/>
  </si>
  <si>
    <t>7-2.研究者（申込者）担当者役割</t>
    <rPh sb="15" eb="17">
      <t>ヤクワリ</t>
    </rPh>
    <phoneticPr fontId="15"/>
  </si>
  <si>
    <t>7-2.研究者（申込者）担当者企業等共同研究員の別</t>
    <rPh sb="15" eb="17">
      <t>キギョウ</t>
    </rPh>
    <rPh sb="17" eb="18">
      <t>トウ</t>
    </rPh>
    <rPh sb="18" eb="23">
      <t>キョウドウケンキュウイン</t>
    </rPh>
    <rPh sb="24" eb="25">
      <t>ベツ</t>
    </rPh>
    <phoneticPr fontId="15"/>
  </si>
  <si>
    <t>7-2.研究者（申込者）担当者企業等共同研究員の派遣期間</t>
    <rPh sb="15" eb="17">
      <t>キギョウ</t>
    </rPh>
    <rPh sb="17" eb="18">
      <t>トウ</t>
    </rPh>
    <rPh sb="18" eb="23">
      <t>キョウドウケンキュウイン</t>
    </rPh>
    <rPh sb="24" eb="28">
      <t>ハケンキカン</t>
    </rPh>
    <phoneticPr fontId="15"/>
  </si>
  <si>
    <t>7-3.研究者（申込者）担当者氏名</t>
    <rPh sb="15" eb="17">
      <t>シメイ</t>
    </rPh>
    <phoneticPr fontId="15"/>
  </si>
  <si>
    <t>7-3.研究者（申込者）担当者所属部署名等</t>
    <rPh sb="15" eb="17">
      <t>ショゾク</t>
    </rPh>
    <rPh sb="17" eb="19">
      <t>ブショ</t>
    </rPh>
    <rPh sb="19" eb="20">
      <t>メイ</t>
    </rPh>
    <rPh sb="20" eb="21">
      <t>トウ</t>
    </rPh>
    <phoneticPr fontId="15"/>
  </si>
  <si>
    <t>7-3.研究者（申込者）担当者職名</t>
    <rPh sb="15" eb="17">
      <t>ショクメイ</t>
    </rPh>
    <phoneticPr fontId="15"/>
  </si>
  <si>
    <t>7-3.研究者（申込者）担当者役割</t>
    <rPh sb="15" eb="17">
      <t>ヤクワリ</t>
    </rPh>
    <phoneticPr fontId="15"/>
  </si>
  <si>
    <t>7-3.研究者（申込者）担当者企業等共同研究員の別</t>
    <rPh sb="15" eb="17">
      <t>キギョウ</t>
    </rPh>
    <rPh sb="17" eb="18">
      <t>トウ</t>
    </rPh>
    <rPh sb="18" eb="23">
      <t>キョウドウケンキュウイン</t>
    </rPh>
    <rPh sb="24" eb="25">
      <t>ベツ</t>
    </rPh>
    <phoneticPr fontId="15"/>
  </si>
  <si>
    <t>7-3.研究者（申込者）担当者企業等共同研究員の派遣期間</t>
    <rPh sb="15" eb="17">
      <t>キギョウ</t>
    </rPh>
    <rPh sb="17" eb="18">
      <t>トウ</t>
    </rPh>
    <rPh sb="18" eb="23">
      <t>キョウドウケンキュウイン</t>
    </rPh>
    <rPh sb="24" eb="28">
      <t>ハケンキカン</t>
    </rPh>
    <phoneticPr fontId="15"/>
  </si>
  <si>
    <t>7-4.研究者（申込者）担当者氏名</t>
    <rPh sb="15" eb="17">
      <t>シメイ</t>
    </rPh>
    <phoneticPr fontId="15"/>
  </si>
  <si>
    <t>7-4.研究者（申込者）担当者所属部署名等</t>
    <rPh sb="15" eb="17">
      <t>ショゾク</t>
    </rPh>
    <rPh sb="17" eb="19">
      <t>ブショ</t>
    </rPh>
    <rPh sb="19" eb="20">
      <t>メイ</t>
    </rPh>
    <rPh sb="20" eb="21">
      <t>トウ</t>
    </rPh>
    <phoneticPr fontId="15"/>
  </si>
  <si>
    <t>7-4.研究者（申込者）担当者職名</t>
    <rPh sb="15" eb="17">
      <t>ショクメイ</t>
    </rPh>
    <phoneticPr fontId="15"/>
  </si>
  <si>
    <t>7-4.研究者（申込者）担当者役割</t>
    <rPh sb="15" eb="17">
      <t>ヤクワリ</t>
    </rPh>
    <phoneticPr fontId="15"/>
  </si>
  <si>
    <t>7-4.研究者（申込者）担当者企業等共同研究員の別</t>
    <rPh sb="15" eb="17">
      <t>キギョウ</t>
    </rPh>
    <rPh sb="17" eb="18">
      <t>トウ</t>
    </rPh>
    <rPh sb="18" eb="23">
      <t>キョウドウケンキュウイン</t>
    </rPh>
    <rPh sb="24" eb="25">
      <t>ベツ</t>
    </rPh>
    <phoneticPr fontId="15"/>
  </si>
  <si>
    <t>7-4.研究者（申込者）担当者企業等共同研究員の派遣期間</t>
    <rPh sb="15" eb="17">
      <t>キギョウ</t>
    </rPh>
    <rPh sb="17" eb="18">
      <t>トウ</t>
    </rPh>
    <rPh sb="18" eb="23">
      <t>キョウドウケンキュウイン</t>
    </rPh>
    <rPh sb="24" eb="28">
      <t>ハケンキカン</t>
    </rPh>
    <phoneticPr fontId="15"/>
  </si>
  <si>
    <t>7-5.研究者（申込者）担当者氏名</t>
    <rPh sb="15" eb="17">
      <t>シメイ</t>
    </rPh>
    <phoneticPr fontId="15"/>
  </si>
  <si>
    <t>7-5.研究者（申込者）担当者所属部署名等</t>
    <rPh sb="15" eb="17">
      <t>ショゾク</t>
    </rPh>
    <rPh sb="17" eb="19">
      <t>ブショ</t>
    </rPh>
    <rPh sb="19" eb="20">
      <t>メイ</t>
    </rPh>
    <rPh sb="20" eb="21">
      <t>トウ</t>
    </rPh>
    <phoneticPr fontId="15"/>
  </si>
  <si>
    <t>7-5.研究者（申込者）担当者職名</t>
    <rPh sb="15" eb="17">
      <t>ショクメイ</t>
    </rPh>
    <phoneticPr fontId="15"/>
  </si>
  <si>
    <t>7-5.研究者（申込者）担当者役割</t>
    <rPh sb="15" eb="17">
      <t>ヤクワリ</t>
    </rPh>
    <phoneticPr fontId="15"/>
  </si>
  <si>
    <t>7-5.研究者（申込者）担当者企業等共同研究員の別</t>
    <rPh sb="15" eb="17">
      <t>キギョウ</t>
    </rPh>
    <rPh sb="17" eb="18">
      <t>トウ</t>
    </rPh>
    <rPh sb="18" eb="23">
      <t>キョウドウケンキュウイン</t>
    </rPh>
    <rPh sb="24" eb="25">
      <t>ベツ</t>
    </rPh>
    <phoneticPr fontId="15"/>
  </si>
  <si>
    <t>7-5.研究者（申込者）担当者企業等共同研究員の派遣期間</t>
    <rPh sb="15" eb="17">
      <t>キギョウ</t>
    </rPh>
    <rPh sb="17" eb="18">
      <t>トウ</t>
    </rPh>
    <rPh sb="18" eb="23">
      <t>キョウドウケンキュウイン</t>
    </rPh>
    <rPh sb="24" eb="28">
      <t>ハケンキカン</t>
    </rPh>
    <phoneticPr fontId="15"/>
  </si>
  <si>
    <t>7-6.研究者（申込者）担当者氏名</t>
    <rPh sb="15" eb="17">
      <t>シメイ</t>
    </rPh>
    <phoneticPr fontId="15"/>
  </si>
  <si>
    <t>7-6.研究者（申込者）担当者所属部署名等</t>
    <rPh sb="15" eb="17">
      <t>ショゾク</t>
    </rPh>
    <rPh sb="17" eb="19">
      <t>ブショ</t>
    </rPh>
    <rPh sb="19" eb="20">
      <t>メイ</t>
    </rPh>
    <rPh sb="20" eb="21">
      <t>トウ</t>
    </rPh>
    <phoneticPr fontId="15"/>
  </si>
  <si>
    <t>7-6.研究者（申込者）担当者職名</t>
    <rPh sb="15" eb="17">
      <t>ショクメイ</t>
    </rPh>
    <phoneticPr fontId="15"/>
  </si>
  <si>
    <t>7-6.研究者（申込者）担当者役割</t>
    <rPh sb="15" eb="17">
      <t>ヤクワリ</t>
    </rPh>
    <phoneticPr fontId="15"/>
  </si>
  <si>
    <t>7-6.研究者（申込者）担当者企業等共同研究員の別</t>
    <rPh sb="15" eb="17">
      <t>キギョウ</t>
    </rPh>
    <rPh sb="17" eb="18">
      <t>トウ</t>
    </rPh>
    <rPh sb="18" eb="23">
      <t>キョウドウケンキュウイン</t>
    </rPh>
    <rPh sb="24" eb="25">
      <t>ベツ</t>
    </rPh>
    <phoneticPr fontId="15"/>
  </si>
  <si>
    <t>7-6.研究者（申込者）担当者企業等共同研究員の派遣期間</t>
    <rPh sb="15" eb="17">
      <t>キギョウ</t>
    </rPh>
    <rPh sb="17" eb="18">
      <t>トウ</t>
    </rPh>
    <rPh sb="18" eb="23">
      <t>キョウドウケンキュウイン</t>
    </rPh>
    <rPh sb="24" eb="28">
      <t>ハケンキカン</t>
    </rPh>
    <phoneticPr fontId="15"/>
  </si>
  <si>
    <t>直接経費</t>
    <rPh sb="0" eb="2">
      <t>チョクセツ</t>
    </rPh>
    <rPh sb="2" eb="4">
      <t>ケイヒ</t>
    </rPh>
    <phoneticPr fontId="15"/>
  </si>
  <si>
    <t>産連経費</t>
    <rPh sb="0" eb="4">
      <t>サンレンケイヒ</t>
    </rPh>
    <phoneticPr fontId="15"/>
  </si>
  <si>
    <t>○○費</t>
    <rPh sb="2" eb="3">
      <t>ヒ</t>
    </rPh>
    <phoneticPr fontId="15"/>
  </si>
  <si>
    <t>研究料</t>
    <rPh sb="0" eb="2">
      <t>ケンキュウ</t>
    </rPh>
    <rPh sb="2" eb="3">
      <t>リョウ</t>
    </rPh>
    <phoneticPr fontId="15"/>
  </si>
  <si>
    <t>合計</t>
    <rPh sb="0" eb="2">
      <t>ゴウケイ</t>
    </rPh>
    <phoneticPr fontId="15"/>
  </si>
  <si>
    <t>文字数_2.研究目的</t>
    <rPh sb="0" eb="3">
      <t>モジスウ</t>
    </rPh>
    <phoneticPr fontId="15"/>
  </si>
  <si>
    <t>文字数_3.研究内容</t>
    <rPh sb="0" eb="3">
      <t>モジスウ</t>
    </rPh>
    <rPh sb="6" eb="8">
      <t>ケンキュウ</t>
    </rPh>
    <rPh sb="8" eb="10">
      <t>ナイヨウ</t>
    </rPh>
    <phoneticPr fontId="15"/>
  </si>
  <si>
    <t>文字数_6-1.研究者（大阪大学）代表者役割</t>
    <rPh sb="0" eb="3">
      <t>モジスウ</t>
    </rPh>
    <rPh sb="17" eb="20">
      <t>ダイヒョウシャ</t>
    </rPh>
    <rPh sb="20" eb="22">
      <t>ヤクワリ</t>
    </rPh>
    <phoneticPr fontId="15"/>
  </si>
  <si>
    <t>文字数_6-2.研究者（大阪大学）担当者役割</t>
    <rPh sb="0" eb="3">
      <t>モジスウ</t>
    </rPh>
    <phoneticPr fontId="15"/>
  </si>
  <si>
    <t>文字数_6-3.研究者（大阪大学）担当者役割</t>
    <rPh sb="0" eb="3">
      <t>モジスウ</t>
    </rPh>
    <phoneticPr fontId="15"/>
  </si>
  <si>
    <t>文字数_6-4.研究者（大阪大学）担当者役割</t>
    <rPh sb="0" eb="3">
      <t>モジスウ</t>
    </rPh>
    <phoneticPr fontId="15"/>
  </si>
  <si>
    <t>文字数_6-5.研究者（大阪大学）担当者役割</t>
    <rPh sb="0" eb="3">
      <t>モジスウ</t>
    </rPh>
    <phoneticPr fontId="15"/>
  </si>
  <si>
    <t>文字数_6-6.研究者（大阪大学）担当者役割</t>
    <rPh sb="0" eb="3">
      <t>モジスウ</t>
    </rPh>
    <phoneticPr fontId="15"/>
  </si>
  <si>
    <t>文字数_7-1.研究者（申込者）代表者役割</t>
    <rPh sb="0" eb="3">
      <t>モジスウ</t>
    </rPh>
    <rPh sb="16" eb="19">
      <t>ダイヒョウシャ</t>
    </rPh>
    <rPh sb="19" eb="21">
      <t>ヤクワリ</t>
    </rPh>
    <phoneticPr fontId="15"/>
  </si>
  <si>
    <t>文字数_7-2.研究者（申込者）担当者役割</t>
    <rPh sb="0" eb="3">
      <t>モジスウ</t>
    </rPh>
    <rPh sb="19" eb="21">
      <t>ヤクワリ</t>
    </rPh>
    <phoneticPr fontId="15"/>
  </si>
  <si>
    <t>文字数_7-3.研究者（申込者）担当者役割</t>
    <rPh sb="0" eb="3">
      <t>モジスウ</t>
    </rPh>
    <rPh sb="19" eb="21">
      <t>ヤクワリ</t>
    </rPh>
    <phoneticPr fontId="15"/>
  </si>
  <si>
    <t>文字数_7-4.研究者（申込者）担当者役割</t>
    <rPh sb="0" eb="3">
      <t>モジスウ</t>
    </rPh>
    <rPh sb="19" eb="21">
      <t>ヤクワリ</t>
    </rPh>
    <phoneticPr fontId="15"/>
  </si>
  <si>
    <t>文字数_7-5.研究者（申込者）担当者役割</t>
    <rPh sb="0" eb="3">
      <t>モジスウ</t>
    </rPh>
    <rPh sb="19" eb="21">
      <t>ヤクワリ</t>
    </rPh>
    <phoneticPr fontId="15"/>
  </si>
  <si>
    <t>文字数_7-6.研究者（申込者）担当者役割</t>
    <rPh sb="0" eb="3">
      <t>モジスウ</t>
    </rPh>
    <rPh sb="19" eb="21">
      <t>ヤクワリ</t>
    </rPh>
    <phoneticPr fontId="15"/>
  </si>
  <si>
    <t>契約者住所</t>
    <rPh sb="0" eb="2">
      <t>ケイヤク</t>
    </rPh>
    <rPh sb="2" eb="3">
      <t>シャ</t>
    </rPh>
    <rPh sb="3" eb="5">
      <t>ジュウショ</t>
    </rPh>
    <phoneticPr fontId="15"/>
  </si>
  <si>
    <t>契約者役職名</t>
    <rPh sb="0" eb="2">
      <t>ケイヤク</t>
    </rPh>
    <rPh sb="2" eb="3">
      <t>シャ</t>
    </rPh>
    <rPh sb="3" eb="6">
      <t>ヤクショクメイ</t>
    </rPh>
    <phoneticPr fontId="15"/>
  </si>
  <si>
    <t>契約者氏名</t>
    <rPh sb="0" eb="2">
      <t>ケイヤク</t>
    </rPh>
    <rPh sb="2" eb="3">
      <t>シャ</t>
    </rPh>
    <rPh sb="3" eb="5">
      <t>シメイ</t>
    </rPh>
    <phoneticPr fontId="15"/>
  </si>
  <si>
    <t>特別試験税額控除</t>
    <rPh sb="0" eb="4">
      <t>トクベツシケン</t>
    </rPh>
    <rPh sb="4" eb="6">
      <t>ゼイガク</t>
    </rPh>
    <rPh sb="6" eb="8">
      <t>コウジョ</t>
    </rPh>
    <phoneticPr fontId="15"/>
  </si>
  <si>
    <t>窓口〒</t>
    <rPh sb="0" eb="2">
      <t>マドグチ</t>
    </rPh>
    <phoneticPr fontId="3"/>
  </si>
  <si>
    <t>窓口住所</t>
    <rPh sb="0" eb="2">
      <t>マドグチ</t>
    </rPh>
    <rPh sb="2" eb="4">
      <t>ジュウショ</t>
    </rPh>
    <phoneticPr fontId="3"/>
  </si>
  <si>
    <t>窓口所属</t>
    <rPh sb="0" eb="2">
      <t>マドグチ</t>
    </rPh>
    <rPh sb="2" eb="4">
      <t>ショゾク</t>
    </rPh>
    <phoneticPr fontId="3"/>
  </si>
  <si>
    <t>窓口担当者</t>
    <rPh sb="0" eb="2">
      <t>マドグチ</t>
    </rPh>
    <rPh sb="2" eb="4">
      <t>タントウ</t>
    </rPh>
    <rPh sb="4" eb="5">
      <t>シャ</t>
    </rPh>
    <phoneticPr fontId="3"/>
  </si>
  <si>
    <t>窓口TEL</t>
    <rPh sb="0" eb="2">
      <t>マドグチ</t>
    </rPh>
    <phoneticPr fontId="3"/>
  </si>
  <si>
    <t>窓口E-mail</t>
    <rPh sb="0" eb="2">
      <t>マドグチ</t>
    </rPh>
    <phoneticPr fontId="3"/>
  </si>
  <si>
    <t>25条2項</t>
    <rPh sb="2" eb="3">
      <t>ジョウ</t>
    </rPh>
    <rPh sb="4" eb="5">
      <t>コウ</t>
    </rPh>
    <phoneticPr fontId="15"/>
  </si>
  <si>
    <t>9条2項</t>
    <rPh sb="1" eb="2">
      <t>ジョウ</t>
    </rPh>
    <rPh sb="3" eb="4">
      <t>コウ</t>
    </rPh>
    <phoneticPr fontId="15"/>
  </si>
  <si>
    <t>様式</t>
    <rPh sb="0" eb="2">
      <t>ヨウシキ</t>
    </rPh>
    <phoneticPr fontId="15"/>
  </si>
  <si>
    <t>Q1</t>
    <phoneticPr fontId="15"/>
  </si>
  <si>
    <t>複数機関での共同研究の場合どのように記載したらよいですか？</t>
    <rPh sb="0" eb="4">
      <t>フクスウキカン</t>
    </rPh>
    <rPh sb="6" eb="10">
      <t>キョウドウケンキュウ</t>
    </rPh>
    <rPh sb="11" eb="13">
      <t>バアイ</t>
    </rPh>
    <rPh sb="18" eb="20">
      <t>キサイ</t>
    </rPh>
    <phoneticPr fontId="15"/>
  </si>
  <si>
    <t>A1</t>
    <phoneticPr fontId="15"/>
  </si>
  <si>
    <t>設問番号</t>
    <rPh sb="0" eb="2">
      <t>セツモン</t>
    </rPh>
    <rPh sb="2" eb="4">
      <t>バンゴウ</t>
    </rPh>
    <phoneticPr fontId="15"/>
  </si>
  <si>
    <t>設問内容</t>
    <rPh sb="0" eb="2">
      <t>セツモン</t>
    </rPh>
    <rPh sb="2" eb="4">
      <t>ナイヨウ</t>
    </rPh>
    <phoneticPr fontId="15"/>
  </si>
  <si>
    <t>回答番号</t>
    <rPh sb="0" eb="2">
      <t>カイトウ</t>
    </rPh>
    <rPh sb="2" eb="4">
      <t>バンゴウ</t>
    </rPh>
    <phoneticPr fontId="15"/>
  </si>
  <si>
    <t>回答内容</t>
    <rPh sb="0" eb="2">
      <t>カイトウ</t>
    </rPh>
    <rPh sb="2" eb="4">
      <t>ナイヨウ</t>
    </rPh>
    <phoneticPr fontId="15"/>
  </si>
  <si>
    <t>本学担当者７名以上</t>
    <rPh sb="0" eb="2">
      <t>ホンガク</t>
    </rPh>
    <rPh sb="2" eb="5">
      <t>タントウシャ</t>
    </rPh>
    <rPh sb="6" eb="9">
      <t>メイイジョウ</t>
    </rPh>
    <phoneticPr fontId="15"/>
  </si>
  <si>
    <t>申込者担当者７名以上</t>
    <rPh sb="0" eb="2">
      <t>モウシコミ</t>
    </rPh>
    <rPh sb="2" eb="3">
      <t>シャ</t>
    </rPh>
    <rPh sb="3" eb="6">
      <t>タントウシャ</t>
    </rPh>
    <rPh sb="7" eb="10">
      <t>メイイジョウ</t>
    </rPh>
    <phoneticPr fontId="15"/>
  </si>
  <si>
    <t>部局担当者記入欄</t>
    <rPh sb="0" eb="2">
      <t>ブキョク</t>
    </rPh>
    <rPh sb="2" eb="5">
      <t>タントウシャ</t>
    </rPh>
    <rPh sb="5" eb="7">
      <t>キニュウ</t>
    </rPh>
    <rPh sb="7" eb="8">
      <t>ラン</t>
    </rPh>
    <phoneticPr fontId="15"/>
  </si>
  <si>
    <t>選択してください</t>
  </si>
  <si>
    <t>Q2</t>
    <phoneticPr fontId="15"/>
  </si>
  <si>
    <t>A2</t>
  </si>
  <si>
    <t>セルの幅に収まりきらなかった時、どうしたら良いですか？</t>
    <rPh sb="3" eb="4">
      <t>ハバ</t>
    </rPh>
    <rPh sb="5" eb="6">
      <t>オサ</t>
    </rPh>
    <rPh sb="14" eb="15">
      <t>トキ</t>
    </rPh>
    <rPh sb="21" eb="22">
      <t>ヨ</t>
    </rPh>
    <phoneticPr fontId="15"/>
  </si>
  <si>
    <t>学術貢献費</t>
    <rPh sb="0" eb="4">
      <t>ガクジュツコウケン</t>
    </rPh>
    <rPh sb="4" eb="5">
      <t>ヒ</t>
    </rPh>
    <phoneticPr fontId="3"/>
  </si>
  <si>
    <t>学術貢献費</t>
    <rPh sb="0" eb="4">
      <t>ガクジュツコウケン</t>
    </rPh>
    <rPh sb="4" eb="5">
      <t>ヒ</t>
    </rPh>
    <phoneticPr fontId="15"/>
  </si>
  <si>
    <t>学術貢献費</t>
    <rPh sb="0" eb="4">
      <t>ガクジュツコウケン</t>
    </rPh>
    <rPh sb="4" eb="5">
      <t>ヒ</t>
    </rPh>
    <phoneticPr fontId="15"/>
  </si>
  <si>
    <t>現状
学術貢献費費</t>
    <rPh sb="0" eb="2">
      <t>ゲンジョウ</t>
    </rPh>
    <rPh sb="3" eb="7">
      <t>ガクジュツコウケン</t>
    </rPh>
    <rPh sb="7" eb="8">
      <t>ヒ</t>
    </rPh>
    <rPh sb="8" eb="9">
      <t>ヒ</t>
    </rPh>
    <phoneticPr fontId="3"/>
  </si>
  <si>
    <t>役職</t>
    <rPh sb="0" eb="2">
      <t>ヤクショク</t>
    </rPh>
    <phoneticPr fontId="3"/>
  </si>
  <si>
    <t>申込者</t>
    <rPh sb="0" eb="2">
      <t>モウシコミ</t>
    </rPh>
    <rPh sb="2" eb="3">
      <t>シャ</t>
    </rPh>
    <phoneticPr fontId="15"/>
  </si>
  <si>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3"/>
  </si>
  <si>
    <t>契約者役職名</t>
    <rPh sb="0" eb="2">
      <t>ケイヤク</t>
    </rPh>
    <rPh sb="2" eb="3">
      <t>シャ</t>
    </rPh>
    <rPh sb="3" eb="6">
      <t>ヤクショクメイ</t>
    </rPh>
    <phoneticPr fontId="3"/>
  </si>
  <si>
    <t>「フォントサイズ」か「行の高さ」をご変更ください。</t>
    <rPh sb="11" eb="12">
      <t>ギョウ</t>
    </rPh>
    <rPh sb="13" eb="14">
      <t>タカ</t>
    </rPh>
    <rPh sb="18" eb="20">
      <t>ヘンコウ</t>
    </rPh>
    <phoneticPr fontId="15"/>
  </si>
  <si>
    <t>〇〇の研究</t>
    <phoneticPr fontId="15"/>
  </si>
  <si>
    <t>××するため</t>
    <phoneticPr fontId="15"/>
  </si>
  <si>
    <t>△△を行う</t>
    <phoneticPr fontId="15"/>
  </si>
  <si>
    <t>8.共同研究費
（申込者負担）</t>
    <rPh sb="2" eb="4">
      <t>キョウドウ</t>
    </rPh>
    <rPh sb="4" eb="7">
      <t>ケンキュウヒ</t>
    </rPh>
    <rPh sb="12" eb="14">
      <t>フタン</t>
    </rPh>
    <phoneticPr fontId="3"/>
  </si>
  <si>
    <r>
      <t>簡略版・・・簡略版は</t>
    </r>
    <r>
      <rPr>
        <b/>
        <u/>
        <sz val="10"/>
        <rFont val="ＭＳ Ｐゴシック"/>
        <family val="3"/>
        <charset val="128"/>
      </rPr>
      <t>各条文の変更はできません</t>
    </r>
    <r>
      <rPr>
        <sz val="10"/>
        <rFont val="ＭＳ Ｐゴシック"/>
        <family val="3"/>
        <charset val="128"/>
      </rPr>
      <t>が、創作された知的財産の帰属及び取扱いを後日
協議とすることで通常版より契約</t>
    </r>
    <r>
      <rPr>
        <b/>
        <u/>
        <sz val="10"/>
        <rFont val="ＭＳ Ｐゴシック"/>
        <family val="3"/>
        <charset val="128"/>
      </rPr>
      <t xml:space="preserve">手続きを迅速に行うことができます。
</t>
    </r>
    <r>
      <rPr>
        <sz val="10"/>
        <rFont val="ＭＳ Ｐゴシック"/>
        <family val="3"/>
        <charset val="128"/>
      </rPr>
      <t xml:space="preserve">
※特別試験研究費税額控除制度を利用する場合は通常版を選択してください。
※簡略版は以下の条件に合致する研究を対象にしています。
・直接経費200万円未満、かつ、研究期間１年以内。
・申込み時点では知的財産の発生を想定していない研究。
【対象となる研究内容例】
　　　①本格的な共同研究の実施を検討するためのフィージビリティスタディ。
　　　②企業側の研究者に対する人材育成の要素が強い研究。
　　　③各種データ取得が中心となる研究。
　　　④その他短期間かつ比較的労力を要しない研究。</t>
    </r>
    <rPh sb="98" eb="100">
      <t>バアイ</t>
    </rPh>
    <rPh sb="101" eb="103">
      <t>ツウジョウ</t>
    </rPh>
    <rPh sb="103" eb="104">
      <t>バン</t>
    </rPh>
    <rPh sb="105" eb="107">
      <t>センタク</t>
    </rPh>
    <phoneticPr fontId="3"/>
  </si>
  <si>
    <t>選択してください</t>
    <rPh sb="0" eb="2">
      <t>センタク</t>
    </rPh>
    <phoneticPr fontId="15"/>
  </si>
  <si>
    <t>同一又は請求書無（本項回答不要。11.申込者の契約締結者へ進んで下さい）</t>
    <phoneticPr fontId="15"/>
  </si>
  <si>
    <t>異なる（以下に記入して下さい）</t>
    <phoneticPr fontId="15"/>
  </si>
  <si>
    <t>選択してください</t>
    <phoneticPr fontId="15"/>
  </si>
  <si>
    <t>同一(本項回答不要。12.契約書雛形の選択へ進んで下さい)</t>
    <phoneticPr fontId="15"/>
  </si>
  <si>
    <t>簡略版を希望する（条件を確認しました）</t>
    <phoneticPr fontId="15"/>
  </si>
  <si>
    <t>通常版を希望する</t>
    <phoneticPr fontId="15"/>
  </si>
  <si>
    <t>過去締結済み契約書の踏襲を希望する（締結日と研究題目を下記に記載）</t>
    <phoneticPr fontId="15"/>
  </si>
  <si>
    <t>（消費税を含む）〔（直接経費+学術貢献費）×30％）</t>
    <rPh sb="15" eb="20">
      <t>ガクジュツコウケンヒ</t>
    </rPh>
    <phoneticPr fontId="15"/>
  </si>
  <si>
    <r>
      <t xml:space="preserve">11.申込者の契約締結者
</t>
    </r>
    <r>
      <rPr>
        <sz val="11"/>
        <rFont val="ＭＳ Ｐゴシック"/>
        <family val="3"/>
        <charset val="128"/>
      </rPr>
      <t>（契約書のサイナー予定者を記載）</t>
    </r>
    <rPh sb="7" eb="9">
      <t>ケイヤク</t>
    </rPh>
    <rPh sb="9" eb="11">
      <t>テイケツ</t>
    </rPh>
    <rPh sb="11" eb="12">
      <t>シャ</t>
    </rPh>
    <rPh sb="14" eb="17">
      <t>ケイヤクショ</t>
    </rPh>
    <rPh sb="22" eb="24">
      <t>ヨテイ</t>
    </rPh>
    <rPh sb="24" eb="25">
      <t>シャ</t>
    </rPh>
    <rPh sb="26" eb="28">
      <t>キサイ</t>
    </rPh>
    <phoneticPr fontId="3"/>
  </si>
  <si>
    <t>11条1項</t>
    <rPh sb="2" eb="3">
      <t>ジョウ</t>
    </rPh>
    <rPh sb="4" eb="5">
      <t>コウ</t>
    </rPh>
    <phoneticPr fontId="15"/>
  </si>
  <si>
    <t>11条1項判定</t>
    <rPh sb="2" eb="3">
      <t>ジョウ</t>
    </rPh>
    <rPh sb="4" eb="5">
      <t>コウ</t>
    </rPh>
    <rPh sb="5" eb="7">
      <t>ハンテイ</t>
    </rPh>
    <phoneticPr fontId="15"/>
  </si>
  <si>
    <t>ご希望の契約方法を選択してください。</t>
    <rPh sb="1" eb="3">
      <t>キボウ</t>
    </rPh>
    <rPh sb="4" eb="6">
      <t>ケイヤク</t>
    </rPh>
    <rPh sb="6" eb="8">
      <t>ホウホウ</t>
    </rPh>
    <rPh sb="9" eb="11">
      <t>センタク</t>
    </rPh>
    <phoneticPr fontId="3"/>
  </si>
  <si>
    <t>14.締結方法の選択</t>
    <rPh sb="3" eb="5">
      <t>テイケツ</t>
    </rPh>
    <rPh sb="5" eb="7">
      <t>ホウホウ</t>
    </rPh>
    <rPh sb="8" eb="10">
      <t>センタク</t>
    </rPh>
    <phoneticPr fontId="15"/>
  </si>
  <si>
    <t>15.自由記載欄</t>
    <rPh sb="3" eb="5">
      <t>ジユウ</t>
    </rPh>
    <rPh sb="5" eb="7">
      <t>キサイ</t>
    </rPh>
    <rPh sb="7" eb="8">
      <t>ラン</t>
    </rPh>
    <phoneticPr fontId="3"/>
  </si>
  <si>
    <t>電子契約</t>
    <rPh sb="0" eb="4">
      <t>デンシケイヤク</t>
    </rPh>
    <phoneticPr fontId="15"/>
  </si>
  <si>
    <t>S</t>
    <phoneticPr fontId="15"/>
  </si>
  <si>
    <t>Q3</t>
    <phoneticPr fontId="15"/>
  </si>
  <si>
    <t>複数機関での契約であることを15.自由記載欄にてお知らせください（従来は他機関の研究担当者も記載頂いておりましたが、本様式では記載を求めません）。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5"/>
  </si>
  <si>
    <t>クラウドサイン以外の電子契約サービスは利用できますか？</t>
    <rPh sb="19" eb="21">
      <t>リヨウ</t>
    </rPh>
    <phoneticPr fontId="15"/>
  </si>
  <si>
    <t>A3</t>
    <phoneticPr fontId="15"/>
  </si>
  <si>
    <t>電子契約</t>
    <rPh sb="0" eb="4">
      <t>デンシケイヤク</t>
    </rPh>
    <phoneticPr fontId="15"/>
  </si>
  <si>
    <t>クラウドサインではなく貴社で導入されている他のサービスであれば利用可能という場合には、対応できるケースもございますので、申込書上は「希望する」を選択の上、契約書協議時にその旨ご相談ください。</t>
    <rPh sb="11" eb="13">
      <t>キシャ</t>
    </rPh>
    <rPh sb="14" eb="16">
      <t>ドウニュウ</t>
    </rPh>
    <rPh sb="21" eb="22">
      <t>ホカ</t>
    </rPh>
    <rPh sb="31" eb="35">
      <t>リヨウカノウ</t>
    </rPh>
    <rPh sb="38" eb="40">
      <t>バアイ</t>
    </rPh>
    <rPh sb="43" eb="45">
      <t>タイオウ</t>
    </rPh>
    <rPh sb="75" eb="76">
      <t>ウエ</t>
    </rPh>
    <rPh sb="77" eb="80">
      <t>ケイヤクショ</t>
    </rPh>
    <rPh sb="80" eb="82">
      <t>キョウギ</t>
    </rPh>
    <rPh sb="82" eb="83">
      <t>ジ</t>
    </rPh>
    <rPh sb="86" eb="87">
      <t>ムネ</t>
    </rPh>
    <rPh sb="88" eb="90">
      <t>ソウダン</t>
    </rPh>
    <phoneticPr fontId="15"/>
  </si>
  <si>
    <t>ご希望の契約方法を選択してください。
・電子契約（一部対応できない場合があります）
　＜本学にて導入しているサービス＞
　　サービス名：クラウドサイン（弁護士ドットコム株式会社）　　URL：https://www.cloudsign.jp/
・紙媒体での契約</t>
    <rPh sb="1" eb="3">
      <t>キボウ</t>
    </rPh>
    <rPh sb="4" eb="6">
      <t>ケイヤク</t>
    </rPh>
    <rPh sb="6" eb="8">
      <t>ホウホウ</t>
    </rPh>
    <rPh sb="9" eb="11">
      <t>センタク</t>
    </rPh>
    <rPh sb="20" eb="24">
      <t>デンシケイヤク</t>
    </rPh>
    <rPh sb="25" eb="27">
      <t>イチブ</t>
    </rPh>
    <rPh sb="27" eb="29">
      <t>タイオウ</t>
    </rPh>
    <rPh sb="33" eb="35">
      <t>バアイ</t>
    </rPh>
    <rPh sb="44" eb="46">
      <t>ホンガク</t>
    </rPh>
    <rPh sb="48" eb="50">
      <t>ドウニュウ</t>
    </rPh>
    <rPh sb="66" eb="67">
      <t>メイ</t>
    </rPh>
    <rPh sb="76" eb="79">
      <t>ベンゴシ</t>
    </rPh>
    <rPh sb="84" eb="88">
      <t>カブシキガイシャ</t>
    </rPh>
    <rPh sb="122" eb="125">
      <t>カミバイタイ</t>
    </rPh>
    <rPh sb="127" eb="129">
      <t>ケイヤク</t>
    </rPh>
    <phoneticPr fontId="15"/>
  </si>
  <si>
    <t>2022.12様式</t>
    <rPh sb="7" eb="9">
      <t>ヨウシキ</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</si>
</sst>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yyyy/m/d;@"/>
    <numFmt numFmtId="179" formatCode="yyyy\.m\.d"/>
    <numFmt numFmtId="180" formatCode="0_);[Red]\(0\)"/>
  </numFmts>
  <fonts count="3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b/>
      <u/>
      <sz val="10"/>
      <name val="ＭＳ Ｐゴシック"/>
      <family val="3"/>
      <charset val="128"/>
    </font>
    <font>
      <sz val="6"/>
      <name val="ＭＳ Ｐゴシック"/>
      <family val="3"/>
      <charset val="128"/>
      <scheme val="minor"/>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u/>
      <sz val="26"/>
      <color theme="10"/>
      <name val="ＭＳ Ｐゴシック"/>
      <family val="3"/>
      <charset val="128"/>
      <scheme val="minor"/>
    </font>
    <font>
      <u/>
      <sz val="28"/>
      <color theme="10"/>
      <name val="ＭＳ Ｐゴシック"/>
      <family val="3"/>
      <charset val="128"/>
      <scheme val="minor"/>
    </font>
    <font>
      <u/>
      <sz val="14"/>
      <color theme="10"/>
      <name val="ＭＳ Ｐゴシック"/>
      <family val="3"/>
      <charset val="128"/>
      <scheme val="minor"/>
    </font>
  </fonts>
  <fills count="1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0" tint="-0.499984740745262"/>
        <bgColor indexed="64"/>
      </patternFill>
    </fill>
    <fill>
      <patternFill patternType="solid">
        <fgColor theme="7" tint="0.79998168889431442"/>
        <bgColor indexed="64"/>
      </patternFill>
    </fill>
  </fills>
  <borders count="14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thick">
        <color indexed="64"/>
      </top>
      <bottom style="hair">
        <color indexed="64"/>
      </bottom>
      <diagonal/>
    </border>
    <border>
      <left style="hair">
        <color indexed="64"/>
      </left>
      <right/>
      <top style="hair">
        <color indexed="64"/>
      </top>
      <bottom style="thick">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hair">
        <color indexed="64"/>
      </left>
      <right/>
      <top style="medium">
        <color indexed="64"/>
      </top>
      <bottom/>
      <diagonal/>
    </border>
  </borders>
  <cellStyleXfs count="5">
    <xf numFmtId="0" fontId="0" fillId="0" borderId="0">
      <alignment vertical="center"/>
    </xf>
    <xf numFmtId="0" fontId="16" fillId="0" borderId="0" applyNumberForma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cellStyleXfs>
  <cellXfs count="415">
    <xf numFmtId="0" fontId="0" fillId="0" borderId="0" xfId="0">
      <alignment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shrinkToFit="1"/>
    </xf>
    <xf numFmtId="0" fontId="6" fillId="0" borderId="0" xfId="0" applyFont="1" applyFill="1" applyAlignment="1">
      <alignment vertical="center"/>
    </xf>
    <xf numFmtId="0" fontId="17" fillId="0" borderId="0" xfId="0" applyFont="1">
      <alignment vertical="center"/>
    </xf>
    <xf numFmtId="0" fontId="0" fillId="0" borderId="3" xfId="0" applyBorder="1">
      <alignment vertical="center"/>
    </xf>
    <xf numFmtId="0" fontId="0" fillId="0" borderId="3" xfId="0" applyNumberFormat="1" applyBorder="1">
      <alignment vertical="center"/>
    </xf>
    <xf numFmtId="0" fontId="4" fillId="6" borderId="22" xfId="0" applyFont="1" applyFill="1" applyBorder="1" applyAlignment="1" applyProtection="1">
      <alignment horizontal="left" vertical="center" shrinkToFit="1"/>
      <protection locked="0"/>
    </xf>
    <xf numFmtId="0" fontId="6" fillId="0" borderId="0" xfId="0" applyFont="1" applyFill="1" applyAlignment="1" applyProtection="1">
      <alignment vertical="center" wrapText="1"/>
      <protection locked="0"/>
    </xf>
    <xf numFmtId="176" fontId="4" fillId="0" borderId="30" xfId="0" applyNumberFormat="1" applyFont="1" applyFill="1" applyBorder="1" applyAlignment="1">
      <alignment vertical="center" wrapText="1"/>
    </xf>
    <xf numFmtId="176" fontId="4" fillId="0" borderId="24" xfId="0" applyNumberFormat="1" applyFont="1" applyFill="1" applyBorder="1" applyAlignment="1">
      <alignment vertical="center" wrapText="1"/>
    </xf>
    <xf numFmtId="176" fontId="4" fillId="0" borderId="32" xfId="0" applyNumberFormat="1" applyFont="1" applyFill="1" applyBorder="1" applyAlignment="1">
      <alignment vertical="center" wrapText="1"/>
    </xf>
    <xf numFmtId="0" fontId="7" fillId="0" borderId="23" xfId="0" applyFont="1" applyFill="1" applyBorder="1" applyAlignment="1" applyProtection="1">
      <alignment vertical="center" shrinkToFit="1"/>
      <protection locked="0"/>
    </xf>
    <xf numFmtId="0" fontId="4" fillId="0" borderId="14" xfId="0" applyFont="1" applyFill="1" applyBorder="1" applyAlignment="1" applyProtection="1">
      <alignment vertical="center" wrapText="1" shrinkToFit="1"/>
      <protection locked="0"/>
    </xf>
    <xf numFmtId="0" fontId="4" fillId="0" borderId="23" xfId="0" applyFont="1" applyFill="1" applyBorder="1" applyAlignment="1" applyProtection="1">
      <alignment vertical="center" wrapText="1" shrinkToFit="1"/>
      <protection locked="0"/>
    </xf>
    <xf numFmtId="0" fontId="4" fillId="0" borderId="11" xfId="0" applyFont="1" applyFill="1" applyBorder="1" applyAlignment="1" applyProtection="1">
      <alignment vertical="center" wrapText="1" shrinkToFit="1"/>
      <protection locked="0"/>
    </xf>
    <xf numFmtId="0" fontId="4" fillId="7" borderId="3" xfId="0" applyFont="1" applyFill="1" applyBorder="1" applyAlignment="1">
      <alignment vertical="center" shrinkToFit="1"/>
    </xf>
    <xf numFmtId="0" fontId="4" fillId="0" borderId="13" xfId="0" applyFont="1" applyFill="1" applyBorder="1" applyAlignment="1" applyProtection="1">
      <alignment vertical="center" wrapText="1" shrinkToFit="1"/>
      <protection locked="0"/>
    </xf>
    <xf numFmtId="0" fontId="4" fillId="0" borderId="2" xfId="0" applyFont="1" applyFill="1" applyBorder="1" applyAlignment="1" applyProtection="1">
      <alignment vertical="center" wrapText="1" shrinkToFit="1"/>
      <protection locked="0"/>
    </xf>
    <xf numFmtId="0" fontId="4" fillId="0" borderId="26" xfId="0" applyFont="1" applyFill="1" applyBorder="1" applyAlignment="1" applyProtection="1">
      <alignment vertical="center" wrapText="1" shrinkToFit="1"/>
      <protection locked="0"/>
    </xf>
    <xf numFmtId="0" fontId="7" fillId="0" borderId="14" xfId="0" applyFont="1" applyFill="1" applyBorder="1" applyAlignment="1" applyProtection="1">
      <alignment vertical="center" shrinkToFit="1"/>
      <protection locked="0"/>
    </xf>
    <xf numFmtId="0" fontId="4" fillId="0" borderId="27" xfId="0" applyFont="1" applyFill="1" applyBorder="1" applyAlignment="1" applyProtection="1">
      <alignment vertical="center" wrapText="1" shrinkToFit="1"/>
      <protection locked="0"/>
    </xf>
    <xf numFmtId="0" fontId="4" fillId="0" borderId="21" xfId="0" applyNumberFormat="1" applyFont="1" applyFill="1" applyBorder="1" applyAlignment="1" applyProtection="1">
      <alignment horizontal="center" vertical="center" shrinkToFit="1"/>
      <protection locked="0"/>
    </xf>
    <xf numFmtId="0" fontId="4" fillId="0" borderId="26" xfId="0" applyNumberFormat="1" applyFont="1" applyFill="1" applyBorder="1" applyAlignment="1" applyProtection="1">
      <alignment horizontal="center" vertical="center" shrinkToFit="1"/>
      <protection locked="0"/>
    </xf>
    <xf numFmtId="0" fontId="4" fillId="0" borderId="27" xfId="0" applyNumberFormat="1" applyFont="1" applyFill="1" applyBorder="1" applyAlignment="1" applyProtection="1">
      <alignment horizontal="center" vertical="center" shrinkToFit="1"/>
      <protection locked="0"/>
    </xf>
    <xf numFmtId="0" fontId="18" fillId="0" borderId="0" xfId="0" applyFont="1">
      <alignment vertical="center"/>
    </xf>
    <xf numFmtId="0" fontId="8" fillId="7" borderId="3" xfId="0" applyFont="1" applyFill="1" applyBorder="1" applyAlignment="1">
      <alignment vertical="center" wrapText="1" shrinkToFit="1"/>
    </xf>
    <xf numFmtId="58" fontId="4" fillId="0" borderId="65" xfId="0" applyNumberFormat="1" applyFont="1" applyFill="1" applyBorder="1" applyAlignment="1">
      <alignment horizontal="center" vertical="center" wrapText="1"/>
    </xf>
    <xf numFmtId="0" fontId="4" fillId="6" borderId="83" xfId="0" applyFont="1" applyFill="1" applyBorder="1" applyAlignment="1" applyProtection="1">
      <alignment horizontal="left" vertical="center" shrinkToFit="1"/>
      <protection locked="0"/>
    </xf>
    <xf numFmtId="0" fontId="2" fillId="8" borderId="115" xfId="2" applyFill="1" applyBorder="1" applyAlignment="1">
      <alignment horizontal="center" vertical="center" wrapText="1"/>
    </xf>
    <xf numFmtId="0" fontId="0" fillId="8" borderId="119" xfId="3" applyFont="1" applyFill="1" applyBorder="1" applyAlignment="1">
      <alignment horizontal="center" vertical="center" wrapText="1"/>
    </xf>
    <xf numFmtId="0" fontId="2" fillId="8" borderId="5" xfId="2" applyFill="1" applyBorder="1" applyAlignment="1">
      <alignment vertical="top" wrapText="1"/>
    </xf>
    <xf numFmtId="0" fontId="2" fillId="8" borderId="7" xfId="2" applyFill="1" applyBorder="1" applyAlignment="1">
      <alignment vertical="top" wrapText="1"/>
    </xf>
    <xf numFmtId="0" fontId="2" fillId="8" borderId="118" xfId="2" applyFill="1" applyBorder="1" applyAlignment="1">
      <alignment vertical="top" wrapText="1"/>
    </xf>
    <xf numFmtId="0" fontId="2" fillId="8" borderId="4" xfId="2" applyFill="1" applyBorder="1" applyAlignment="1">
      <alignment vertical="top" wrapText="1"/>
    </xf>
    <xf numFmtId="0" fontId="2" fillId="8" borderId="0" xfId="2" applyFill="1" applyBorder="1" applyAlignment="1">
      <alignment vertical="top" wrapText="1"/>
    </xf>
    <xf numFmtId="0" fontId="2" fillId="8" borderId="116" xfId="2" applyFill="1" applyBorder="1" applyAlignment="1">
      <alignment vertical="top" wrapText="1"/>
    </xf>
    <xf numFmtId="0" fontId="2" fillId="8" borderId="3" xfId="2" applyFill="1" applyBorder="1" applyAlignment="1">
      <alignment vertical="top" wrapText="1"/>
    </xf>
    <xf numFmtId="0" fontId="2" fillId="9" borderId="3" xfId="2" applyFill="1" applyBorder="1" applyAlignment="1">
      <alignment vertical="top" wrapText="1"/>
    </xf>
    <xf numFmtId="0" fontId="13" fillId="7" borderId="96" xfId="0" applyFont="1" applyFill="1" applyBorder="1" applyAlignment="1">
      <alignment horizontal="center" vertical="center" wrapText="1" shrinkToFit="1"/>
    </xf>
    <xf numFmtId="0" fontId="13" fillId="7" borderId="1" xfId="0" applyFont="1" applyFill="1" applyBorder="1" applyAlignment="1">
      <alignment horizontal="center" vertical="center" wrapText="1" shrinkToFit="1"/>
    </xf>
    <xf numFmtId="0" fontId="13" fillId="7" borderId="88" xfId="0" applyFont="1" applyFill="1" applyBorder="1" applyAlignment="1">
      <alignment horizontal="center" vertical="center" wrapText="1" shrinkToFit="1"/>
    </xf>
    <xf numFmtId="0" fontId="4" fillId="0" borderId="0" xfId="0" applyFont="1" applyFill="1" applyBorder="1" applyAlignment="1">
      <alignment vertical="center" wrapText="1"/>
    </xf>
    <xf numFmtId="0" fontId="4" fillId="0" borderId="45" xfId="0" applyFont="1" applyFill="1" applyBorder="1" applyAlignment="1">
      <alignment vertical="center" wrapText="1"/>
    </xf>
    <xf numFmtId="20" fontId="4" fillId="0" borderId="0" xfId="0" applyNumberFormat="1" applyFont="1" applyFill="1" applyAlignment="1">
      <alignment vertical="center" wrapText="1"/>
    </xf>
    <xf numFmtId="176" fontId="4" fillId="0" borderId="132" xfId="0" applyNumberFormat="1" applyFont="1" applyFill="1" applyBorder="1" applyAlignment="1">
      <alignment horizontal="left" vertical="center" wrapText="1"/>
    </xf>
    <xf numFmtId="0" fontId="22" fillId="0" borderId="0" xfId="0" applyFont="1">
      <alignment vertical="center"/>
    </xf>
    <xf numFmtId="0" fontId="23" fillId="0" borderId="0" xfId="1" applyFont="1" applyAlignment="1">
      <alignment vertical="center"/>
    </xf>
    <xf numFmtId="0" fontId="4" fillId="6" borderId="21" xfId="0" applyNumberFormat="1" applyFont="1" applyFill="1" applyBorder="1" applyAlignment="1" applyProtection="1">
      <alignment horizontal="center" vertical="center" shrinkToFit="1"/>
      <protection locked="0"/>
    </xf>
    <xf numFmtId="0" fontId="4" fillId="0" borderId="0" xfId="0" applyFont="1" applyFill="1" applyBorder="1" applyAlignment="1" applyProtection="1">
      <alignment vertical="center" wrapText="1" shrinkToFit="1"/>
      <protection locked="0"/>
    </xf>
    <xf numFmtId="0" fontId="4" fillId="0" borderId="21" xfId="0" applyFont="1" applyFill="1" applyBorder="1" applyAlignment="1" applyProtection="1">
      <alignment vertical="center" wrapText="1" shrinkToFit="1"/>
      <protection locked="0"/>
    </xf>
    <xf numFmtId="0" fontId="4" fillId="6" borderId="26" xfId="0" applyNumberFormat="1" applyFont="1" applyFill="1" applyBorder="1" applyAlignment="1" applyProtection="1">
      <alignment horizontal="center" vertical="center" shrinkToFit="1"/>
      <protection locked="0"/>
    </xf>
    <xf numFmtId="0" fontId="4" fillId="6" borderId="27" xfId="0" applyNumberFormat="1" applyFont="1" applyFill="1" applyBorder="1" applyAlignment="1" applyProtection="1">
      <alignment horizontal="center" vertical="center" shrinkToFit="1"/>
      <protection locked="0"/>
    </xf>
    <xf numFmtId="0" fontId="13" fillId="10" borderId="3" xfId="0" applyFont="1" applyFill="1" applyBorder="1" applyAlignment="1">
      <alignment horizontal="center" vertical="center" wrapText="1"/>
    </xf>
    <xf numFmtId="14" fontId="13" fillId="11" borderId="3" xfId="0" applyNumberFormat="1" applyFont="1" applyFill="1" applyBorder="1" applyAlignment="1">
      <alignment horizontal="center" vertical="center" wrapText="1"/>
    </xf>
    <xf numFmtId="179" fontId="13" fillId="11" borderId="3" xfId="0" applyNumberFormat="1" applyFont="1" applyFill="1" applyBorder="1" applyAlignment="1">
      <alignment horizontal="center" vertical="center" wrapText="1"/>
    </xf>
    <xf numFmtId="0" fontId="24" fillId="10" borderId="3" xfId="0" applyFont="1" applyFill="1" applyBorder="1" applyAlignment="1">
      <alignment horizontal="center" wrapText="1" shrinkToFit="1"/>
    </xf>
    <xf numFmtId="0" fontId="13" fillId="12" borderId="3" xfId="0" applyFont="1" applyFill="1" applyBorder="1" applyAlignment="1">
      <alignment horizontal="center" vertical="center" wrapText="1"/>
    </xf>
    <xf numFmtId="38" fontId="13" fillId="10" borderId="3" xfId="4" applyFont="1" applyFill="1" applyBorder="1" applyAlignment="1">
      <alignment horizontal="center" vertical="center" wrapText="1"/>
    </xf>
    <xf numFmtId="38" fontId="13" fillId="13" borderId="3" xfId="4" applyFont="1" applyFill="1" applyBorder="1" applyAlignment="1">
      <alignment horizontal="center" vertical="center" wrapText="1"/>
    </xf>
    <xf numFmtId="14" fontId="13" fillId="12" borderId="3" xfId="0" applyNumberFormat="1" applyFont="1" applyFill="1" applyBorder="1" applyAlignment="1">
      <alignment horizontal="center" vertical="center" wrapText="1"/>
    </xf>
    <xf numFmtId="179" fontId="13" fillId="12" borderId="3" xfId="0" applyNumberFormat="1" applyFont="1" applyFill="1" applyBorder="1" applyAlignment="1">
      <alignment horizontal="center" vertical="center" wrapText="1"/>
    </xf>
    <xf numFmtId="180" fontId="13" fillId="14" borderId="3" xfId="0" applyNumberFormat="1" applyFont="1" applyFill="1" applyBorder="1" applyAlignment="1">
      <alignment horizontal="center" vertical="top" wrapText="1"/>
    </xf>
    <xf numFmtId="0" fontId="13" fillId="0" borderId="3" xfId="0" applyFont="1" applyBorder="1" applyAlignment="1">
      <alignment horizontal="center" vertical="center" wrapText="1"/>
    </xf>
    <xf numFmtId="0" fontId="24" fillId="10" borderId="3" xfId="0" applyFont="1" applyFill="1" applyBorder="1" applyAlignment="1">
      <alignment horizontal="center" wrapText="1"/>
    </xf>
    <xf numFmtId="38" fontId="13" fillId="8" borderId="3" xfId="4" applyFont="1" applyFill="1" applyBorder="1" applyAlignment="1">
      <alignment horizontal="center" vertical="center" wrapText="1"/>
    </xf>
    <xf numFmtId="14" fontId="13" fillId="8" borderId="3" xfId="0" applyNumberFormat="1" applyFont="1" applyFill="1" applyBorder="1" applyAlignment="1">
      <alignment horizontal="center" vertical="center" wrapText="1"/>
    </xf>
    <xf numFmtId="179" fontId="13" fillId="8" borderId="3" xfId="0" applyNumberFormat="1" applyFont="1" applyFill="1" applyBorder="1" applyAlignment="1">
      <alignment horizontal="center" vertical="center" wrapText="1"/>
    </xf>
    <xf numFmtId="0" fontId="25" fillId="0" borderId="3"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xf>
    <xf numFmtId="0" fontId="0" fillId="15" borderId="0" xfId="0" applyFill="1">
      <alignment vertical="center"/>
    </xf>
    <xf numFmtId="0" fontId="0" fillId="0" borderId="0" xfId="0" applyFill="1">
      <alignment vertical="center"/>
    </xf>
    <xf numFmtId="0" fontId="4" fillId="0" borderId="0" xfId="0" applyFont="1" applyFill="1" applyBorder="1" applyAlignment="1">
      <alignment vertical="center" shrinkToFit="1"/>
    </xf>
    <xf numFmtId="14" fontId="0" fillId="0" borderId="0" xfId="0" applyNumberFormat="1">
      <alignment vertical="center"/>
    </xf>
    <xf numFmtId="0" fontId="0" fillId="6" borderId="0" xfId="0" applyFill="1">
      <alignment vertical="center"/>
    </xf>
    <xf numFmtId="0" fontId="13" fillId="16" borderId="3" xfId="0" applyFont="1" applyFill="1" applyBorder="1" applyAlignment="1">
      <alignment horizontal="center" vertical="top" wrapText="1"/>
    </xf>
    <xf numFmtId="0" fontId="26" fillId="0" borderId="3" xfId="0" applyFont="1" applyFill="1" applyBorder="1" applyAlignment="1">
      <alignment wrapText="1"/>
    </xf>
    <xf numFmtId="56" fontId="0" fillId="0" borderId="0" xfId="0" applyNumberFormat="1">
      <alignment vertical="center"/>
    </xf>
    <xf numFmtId="0" fontId="0" fillId="0" borderId="0" xfId="0" applyAlignment="1">
      <alignment vertical="center"/>
    </xf>
    <xf numFmtId="0" fontId="0" fillId="0" borderId="0" xfId="0" applyAlignment="1">
      <alignment vertical="center" wrapText="1"/>
    </xf>
    <xf numFmtId="0" fontId="16" fillId="0" borderId="0" xfId="1">
      <alignment vertical="center"/>
    </xf>
    <xf numFmtId="0" fontId="4" fillId="7" borderId="3" xfId="0" applyFont="1" applyFill="1" applyBorder="1" applyAlignment="1">
      <alignment vertical="center" wrapText="1" shrinkToFit="1"/>
    </xf>
    <xf numFmtId="38" fontId="0" fillId="15" borderId="3" xfId="4" applyFont="1" applyFill="1" applyBorder="1" applyAlignment="1"/>
    <xf numFmtId="38" fontId="0" fillId="15" borderId="3" xfId="0" applyNumberFormat="1" applyFill="1" applyBorder="1" applyAlignment="1"/>
    <xf numFmtId="14" fontId="0" fillId="15" borderId="3" xfId="4" applyNumberFormat="1" applyFont="1" applyFill="1" applyBorder="1" applyAlignment="1"/>
    <xf numFmtId="0" fontId="24" fillId="15" borderId="3" xfId="0" applyFont="1" applyFill="1" applyBorder="1" applyAlignment="1">
      <alignment wrapText="1"/>
    </xf>
    <xf numFmtId="0" fontId="10" fillId="15" borderId="3" xfId="0" applyFont="1" applyFill="1" applyBorder="1" applyAlignment="1"/>
    <xf numFmtId="180" fontId="10" fillId="15" borderId="3" xfId="0" applyNumberFormat="1" applyFont="1" applyFill="1" applyBorder="1" applyAlignment="1">
      <alignment horizontal="center"/>
    </xf>
    <xf numFmtId="0" fontId="0" fillId="15" borderId="3" xfId="0" applyFill="1" applyBorder="1" applyAlignment="1">
      <alignment horizontal="center"/>
    </xf>
    <xf numFmtId="180" fontId="0" fillId="15" borderId="3" xfId="0" applyNumberFormat="1" applyFill="1" applyBorder="1" applyAlignment="1">
      <alignment horizontal="center"/>
    </xf>
    <xf numFmtId="0" fontId="4" fillId="0" borderId="0" xfId="0" applyFont="1" applyFill="1" applyBorder="1" applyAlignment="1">
      <alignment vertical="center"/>
    </xf>
    <xf numFmtId="0" fontId="4" fillId="0" borderId="0" xfId="0" applyFont="1">
      <alignment vertical="center"/>
    </xf>
    <xf numFmtId="0" fontId="13" fillId="7" borderId="78" xfId="0" applyFont="1" applyFill="1" applyBorder="1" applyAlignment="1">
      <alignment vertical="center" wrapText="1" shrinkToFit="1"/>
    </xf>
    <xf numFmtId="0" fontId="4" fillId="0" borderId="0" xfId="0" applyFont="1" applyAlignment="1">
      <alignment vertical="center" wrapText="1"/>
    </xf>
    <xf numFmtId="0" fontId="13" fillId="14" borderId="3" xfId="0" applyFont="1" applyFill="1" applyBorder="1" applyAlignment="1">
      <alignment horizontal="center" vertical="center"/>
    </xf>
    <xf numFmtId="0" fontId="4" fillId="6" borderId="14" xfId="0" applyFont="1" applyFill="1" applyBorder="1" applyAlignment="1" applyProtection="1">
      <alignment horizontal="center" vertical="center" shrinkToFit="1"/>
      <protection locked="0"/>
    </xf>
    <xf numFmtId="0" fontId="4" fillId="6" borderId="18" xfId="0" applyFont="1" applyFill="1" applyBorder="1" applyAlignment="1" applyProtection="1">
      <alignment horizontal="center" vertical="center" shrinkToFit="1"/>
      <protection locked="0"/>
    </xf>
    <xf numFmtId="0" fontId="4" fillId="5" borderId="13" xfId="0" applyFont="1" applyFill="1" applyBorder="1" applyAlignment="1" applyProtection="1">
      <alignment horizontal="left" vertical="center" wrapText="1" shrinkToFit="1"/>
      <protection locked="0"/>
    </xf>
    <xf numFmtId="0" fontId="4" fillId="5" borderId="15" xfId="0" applyFont="1" applyFill="1" applyBorder="1" applyAlignment="1" applyProtection="1">
      <alignment horizontal="left" vertical="center" wrapText="1" shrinkToFit="1"/>
      <protection locked="0"/>
    </xf>
    <xf numFmtId="0" fontId="4" fillId="5" borderId="16" xfId="0" applyFont="1" applyFill="1" applyBorder="1" applyAlignment="1" applyProtection="1">
      <alignment horizontal="left" vertical="center" wrapText="1" shrinkToFit="1"/>
      <protection locked="0"/>
    </xf>
    <xf numFmtId="0" fontId="4" fillId="5" borderId="11" xfId="0" applyFont="1" applyFill="1" applyBorder="1" applyAlignment="1" applyProtection="1">
      <alignment horizontal="left" vertical="center" wrapText="1" shrinkToFit="1"/>
      <protection locked="0"/>
    </xf>
    <xf numFmtId="0" fontId="4" fillId="5" borderId="19" xfId="0" applyFont="1" applyFill="1" applyBorder="1" applyAlignment="1" applyProtection="1">
      <alignment horizontal="left" vertical="center" wrapText="1" shrinkToFit="1"/>
      <protection locked="0"/>
    </xf>
    <xf numFmtId="0" fontId="4" fillId="5" borderId="20" xfId="0" applyFont="1" applyFill="1" applyBorder="1" applyAlignment="1" applyProtection="1">
      <alignment horizontal="left" vertical="center" wrapText="1" shrinkToFit="1"/>
      <protection locked="0"/>
    </xf>
    <xf numFmtId="0" fontId="4" fillId="6" borderId="23" xfId="0" applyFont="1" applyFill="1" applyBorder="1" applyAlignment="1" applyProtection="1">
      <alignment horizontal="center" vertical="center" shrinkToFit="1"/>
      <protection locked="0"/>
    </xf>
    <xf numFmtId="0" fontId="4" fillId="6" borderId="25" xfId="0" applyFont="1" applyFill="1" applyBorder="1" applyAlignment="1" applyProtection="1">
      <alignment horizontal="center" vertical="center" shrinkToFit="1"/>
      <protection locked="0"/>
    </xf>
    <xf numFmtId="0" fontId="4" fillId="6" borderId="23" xfId="0" applyFont="1" applyFill="1" applyBorder="1" applyAlignment="1" applyProtection="1">
      <alignment horizontal="left" vertical="center" wrapText="1" shrinkToFit="1"/>
      <protection locked="0"/>
    </xf>
    <xf numFmtId="0" fontId="4" fillId="6" borderId="24" xfId="0" applyFont="1" applyFill="1" applyBorder="1" applyAlignment="1" applyProtection="1">
      <alignment horizontal="left" vertical="center" wrapText="1" shrinkToFit="1"/>
      <protection locked="0"/>
    </xf>
    <xf numFmtId="0" fontId="4" fillId="6" borderId="25" xfId="0" applyFont="1" applyFill="1" applyBorder="1" applyAlignment="1" applyProtection="1">
      <alignment horizontal="left" vertical="center" wrapText="1" shrinkToFit="1"/>
      <protection locked="0"/>
    </xf>
    <xf numFmtId="0" fontId="4" fillId="6" borderId="44" xfId="0" applyFont="1" applyFill="1" applyBorder="1" applyAlignment="1" applyProtection="1">
      <alignment horizontal="left" vertical="center" wrapText="1" shrinkToFit="1"/>
      <protection locked="0"/>
    </xf>
    <xf numFmtId="58" fontId="4" fillId="7" borderId="123" xfId="0" applyNumberFormat="1" applyFont="1" applyFill="1" applyBorder="1" applyAlignment="1">
      <alignment horizontal="center" vertical="center"/>
    </xf>
    <xf numFmtId="58" fontId="4" fillId="7" borderId="124" xfId="0" applyNumberFormat="1" applyFont="1" applyFill="1" applyBorder="1" applyAlignment="1">
      <alignment horizontal="center" vertical="center"/>
    </xf>
    <xf numFmtId="178" fontId="4" fillId="5" borderId="124" xfId="0" applyNumberFormat="1" applyFont="1" applyFill="1" applyBorder="1" applyAlignment="1" applyProtection="1">
      <alignment horizontal="center" shrinkToFit="1"/>
      <protection locked="0"/>
    </xf>
    <xf numFmtId="178" fontId="4" fillId="5" borderId="125" xfId="0" applyNumberFormat="1" applyFont="1" applyFill="1" applyBorder="1" applyAlignment="1" applyProtection="1">
      <alignment horizontal="center" shrinkToFit="1"/>
      <protection locked="0"/>
    </xf>
    <xf numFmtId="0" fontId="4" fillId="0" borderId="0" xfId="0" applyFont="1" applyFill="1" applyAlignment="1">
      <alignment horizontal="left" vertical="center" wrapText="1"/>
    </xf>
    <xf numFmtId="0" fontId="4" fillId="7" borderId="136" xfId="0" applyFont="1" applyFill="1" applyBorder="1" applyAlignment="1">
      <alignment horizontal="distributed" vertical="center" wrapText="1" shrinkToFit="1"/>
    </xf>
    <xf numFmtId="0" fontId="4" fillId="7" borderId="86" xfId="0" applyFont="1" applyFill="1" applyBorder="1" applyAlignment="1">
      <alignment horizontal="distributed" vertical="center" wrapText="1" shrinkToFit="1"/>
    </xf>
    <xf numFmtId="0" fontId="4" fillId="5" borderId="86" xfId="0" applyFont="1" applyFill="1" applyBorder="1" applyAlignment="1" applyProtection="1">
      <alignment horizontal="left" vertical="center" shrinkToFit="1"/>
      <protection locked="0"/>
    </xf>
    <xf numFmtId="0" fontId="4" fillId="5" borderId="108" xfId="0" applyFont="1" applyFill="1" applyBorder="1" applyAlignment="1" applyProtection="1">
      <alignment horizontal="left" vertical="center" shrinkToFit="1"/>
      <protection locked="0"/>
    </xf>
    <xf numFmtId="0" fontId="4" fillId="7" borderId="12" xfId="0" applyFont="1" applyFill="1" applyBorder="1" applyAlignment="1">
      <alignment horizontal="distributed" vertical="center" wrapText="1" shrinkToFit="1"/>
    </xf>
    <xf numFmtId="0" fontId="4" fillId="7" borderId="3" xfId="0" applyFont="1" applyFill="1" applyBorder="1" applyAlignment="1">
      <alignment horizontal="distributed" vertical="center" wrapText="1" shrinkToFit="1"/>
    </xf>
    <xf numFmtId="0" fontId="4" fillId="5" borderId="3" xfId="0" applyFont="1" applyFill="1" applyBorder="1" applyAlignment="1" applyProtection="1">
      <alignment horizontal="left" vertical="center" shrinkToFit="1"/>
      <protection locked="0"/>
    </xf>
    <xf numFmtId="0" fontId="4" fillId="5" borderId="47" xfId="0" applyFont="1" applyFill="1" applyBorder="1" applyAlignment="1" applyProtection="1">
      <alignment horizontal="left" vertical="center" shrinkToFit="1"/>
      <protection locked="0"/>
    </xf>
    <xf numFmtId="0" fontId="4" fillId="7" borderId="57" xfId="0" applyFont="1" applyFill="1" applyBorder="1" applyAlignment="1">
      <alignment horizontal="left" vertical="center" wrapText="1"/>
    </xf>
    <xf numFmtId="0" fontId="10" fillId="7" borderId="58" xfId="0" applyFont="1" applyFill="1" applyBorder="1" applyAlignment="1">
      <alignment horizontal="left" vertical="center"/>
    </xf>
    <xf numFmtId="0" fontId="10" fillId="7" borderId="57" xfId="0" applyFont="1" applyFill="1" applyBorder="1" applyAlignment="1">
      <alignment horizontal="left" vertical="center"/>
    </xf>
    <xf numFmtId="0" fontId="4" fillId="5" borderId="59" xfId="0" applyFont="1" applyFill="1" applyBorder="1" applyAlignment="1" applyProtection="1">
      <alignment horizontal="left" vertical="center" wrapText="1"/>
      <protection locked="0"/>
    </xf>
    <xf numFmtId="0" fontId="10" fillId="5" borderId="58" xfId="0" applyFont="1" applyFill="1" applyBorder="1" applyAlignment="1" applyProtection="1">
      <alignment horizontal="left" vertical="center" wrapText="1"/>
      <protection locked="0"/>
    </xf>
    <xf numFmtId="0" fontId="10" fillId="5" borderId="60" xfId="0" applyFont="1" applyFill="1" applyBorder="1" applyAlignment="1" applyProtection="1">
      <alignment horizontal="left" vertical="center" wrapText="1"/>
      <protection locked="0"/>
    </xf>
    <xf numFmtId="0" fontId="10" fillId="5" borderId="59" xfId="0" applyFont="1" applyFill="1" applyBorder="1" applyAlignment="1" applyProtection="1">
      <alignment horizontal="left" vertical="center" wrapText="1"/>
      <protection locked="0"/>
    </xf>
    <xf numFmtId="0" fontId="4" fillId="7" borderId="134" xfId="0" applyFont="1" applyFill="1" applyBorder="1" applyAlignment="1">
      <alignment horizontal="distributed" vertical="center" wrapText="1" shrinkToFit="1"/>
    </xf>
    <xf numFmtId="0" fontId="4" fillId="7" borderId="49" xfId="0" applyFont="1" applyFill="1" applyBorder="1" applyAlignment="1">
      <alignment horizontal="distributed" vertical="center" wrapText="1" shrinkToFit="1"/>
    </xf>
    <xf numFmtId="0" fontId="21"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7" borderId="53" xfId="0" applyFont="1" applyFill="1" applyBorder="1" applyAlignment="1">
      <alignment horizontal="left" vertical="center" wrapText="1"/>
    </xf>
    <xf numFmtId="0" fontId="4" fillId="7" borderId="54" xfId="0" applyFont="1" applyFill="1" applyBorder="1" applyAlignment="1">
      <alignment horizontal="left" vertical="center" wrapText="1"/>
    </xf>
    <xf numFmtId="0" fontId="10" fillId="7" borderId="57" xfId="0" applyFont="1" applyFill="1" applyBorder="1" applyAlignment="1">
      <alignment horizontal="left" vertical="center" wrapText="1"/>
    </xf>
    <xf numFmtId="0" fontId="10" fillId="7" borderId="58" xfId="0" applyFont="1" applyFill="1" applyBorder="1" applyAlignment="1">
      <alignment horizontal="left" vertical="center" wrapText="1"/>
    </xf>
    <xf numFmtId="0" fontId="4" fillId="5" borderId="55" xfId="0" applyFont="1" applyFill="1" applyBorder="1" applyAlignment="1" applyProtection="1">
      <alignment horizontal="left" vertical="center" wrapText="1"/>
      <protection locked="0"/>
    </xf>
    <xf numFmtId="0" fontId="4" fillId="5" borderId="54" xfId="0" applyFont="1" applyFill="1" applyBorder="1" applyAlignment="1" applyProtection="1">
      <alignment horizontal="left" vertical="center" wrapText="1"/>
      <protection locked="0"/>
    </xf>
    <xf numFmtId="0" fontId="4" fillId="5" borderId="56" xfId="0" applyFont="1" applyFill="1" applyBorder="1" applyAlignment="1" applyProtection="1">
      <alignment horizontal="left" vertical="center" wrapText="1"/>
      <protection locked="0"/>
    </xf>
    <xf numFmtId="0" fontId="4" fillId="5" borderId="131" xfId="0" applyFont="1" applyFill="1" applyBorder="1" applyAlignment="1" applyProtection="1">
      <alignment horizontal="center" vertical="center" shrinkToFit="1"/>
      <protection locked="0"/>
    </xf>
    <xf numFmtId="0" fontId="4" fillId="5" borderId="132" xfId="0" applyFont="1" applyFill="1" applyBorder="1" applyAlignment="1" applyProtection="1">
      <alignment horizontal="center" vertical="center" shrinkToFit="1"/>
      <protection locked="0"/>
    </xf>
    <xf numFmtId="0" fontId="4" fillId="5" borderId="135" xfId="0" applyFont="1" applyFill="1" applyBorder="1" applyAlignment="1" applyProtection="1">
      <alignment horizontal="center" vertical="center" shrinkToFit="1"/>
      <protection locked="0"/>
    </xf>
    <xf numFmtId="0" fontId="4" fillId="7" borderId="137" xfId="0" applyFont="1" applyFill="1" applyBorder="1" applyAlignment="1">
      <alignment horizontal="center" vertical="center" textRotation="255" wrapText="1"/>
    </xf>
    <xf numFmtId="0" fontId="4" fillId="7" borderId="138" xfId="0" applyFont="1" applyFill="1" applyBorder="1" applyAlignment="1">
      <alignment horizontal="center" vertical="center" textRotation="255" wrapText="1"/>
    </xf>
    <xf numFmtId="0" fontId="4" fillId="7" borderId="139" xfId="0" applyFont="1" applyFill="1" applyBorder="1" applyAlignment="1">
      <alignment horizontal="center" vertical="center" textRotation="255" wrapText="1"/>
    </xf>
    <xf numFmtId="0" fontId="4" fillId="7" borderId="64" xfId="0" applyFont="1" applyFill="1" applyBorder="1" applyAlignment="1">
      <alignment horizontal="left" vertical="center" wrapText="1"/>
    </xf>
    <xf numFmtId="0" fontId="4" fillId="7" borderId="65" xfId="0" applyFont="1" applyFill="1" applyBorder="1" applyAlignment="1">
      <alignment horizontal="left" vertical="center" wrapText="1"/>
    </xf>
    <xf numFmtId="178" fontId="4" fillId="5" borderId="66" xfId="0" applyNumberFormat="1" applyFont="1" applyFill="1" applyBorder="1" applyAlignment="1" applyProtection="1">
      <alignment horizontal="left" vertical="center" shrinkToFit="1"/>
      <protection locked="0"/>
    </xf>
    <xf numFmtId="178" fontId="4" fillId="5" borderId="65" xfId="0" applyNumberFormat="1" applyFont="1" applyFill="1" applyBorder="1" applyAlignment="1" applyProtection="1">
      <alignment horizontal="left" vertical="center" shrinkToFit="1"/>
      <protection locked="0"/>
    </xf>
    <xf numFmtId="0" fontId="4" fillId="0" borderId="65" xfId="0" applyFont="1" applyFill="1" applyBorder="1" applyAlignment="1">
      <alignment horizontal="left" vertical="center"/>
    </xf>
    <xf numFmtId="0" fontId="4" fillId="0" borderId="67" xfId="0" applyFont="1" applyFill="1" applyBorder="1" applyAlignment="1">
      <alignment horizontal="left" vertical="center"/>
    </xf>
    <xf numFmtId="0" fontId="4" fillId="7" borderId="5" xfId="0" applyFont="1" applyFill="1" applyBorder="1" applyAlignment="1">
      <alignment horizontal="center" vertical="center" shrinkToFit="1"/>
    </xf>
    <xf numFmtId="0" fontId="4" fillId="7" borderId="7" xfId="0" applyFont="1" applyFill="1" applyBorder="1" applyAlignment="1">
      <alignment horizontal="center" vertical="center" shrinkToFit="1"/>
    </xf>
    <xf numFmtId="0" fontId="4" fillId="7" borderId="38"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5" borderId="39" xfId="0" applyFont="1" applyFill="1" applyBorder="1" applyAlignment="1" applyProtection="1">
      <alignment horizontal="left" vertical="center" wrapText="1" shrinkToFit="1"/>
      <protection locked="0"/>
    </xf>
    <xf numFmtId="0" fontId="4" fillId="7" borderId="36" xfId="0" applyFont="1" applyFill="1" applyBorder="1" applyAlignment="1">
      <alignment horizontal="left" vertical="center" wrapText="1"/>
    </xf>
    <xf numFmtId="0" fontId="4" fillId="7" borderId="37" xfId="0" applyFont="1" applyFill="1" applyBorder="1" applyAlignment="1">
      <alignment horizontal="left" vertical="center" wrapText="1"/>
    </xf>
    <xf numFmtId="0" fontId="4" fillId="7" borderId="68" xfId="0" applyFont="1" applyFill="1" applyBorder="1" applyAlignment="1">
      <alignment horizontal="left" vertical="center" wrapText="1"/>
    </xf>
    <xf numFmtId="0" fontId="4" fillId="7" borderId="72" xfId="0" applyFont="1" applyFill="1" applyBorder="1" applyAlignment="1">
      <alignment horizontal="left" vertical="center" wrapText="1"/>
    </xf>
    <xf numFmtId="0" fontId="4" fillId="7" borderId="51" xfId="0" applyFont="1" applyFill="1" applyBorder="1" applyAlignment="1">
      <alignment horizontal="left" vertical="center" wrapText="1"/>
    </xf>
    <xf numFmtId="0" fontId="4" fillId="7" borderId="73" xfId="0" applyFont="1" applyFill="1" applyBorder="1" applyAlignment="1">
      <alignment horizontal="left" vertical="center" wrapText="1"/>
    </xf>
    <xf numFmtId="58" fontId="4" fillId="7" borderId="69" xfId="0" applyNumberFormat="1" applyFont="1" applyFill="1" applyBorder="1" applyAlignment="1">
      <alignment horizontal="right" vertical="center" shrinkToFit="1"/>
    </xf>
    <xf numFmtId="58" fontId="4" fillId="7" borderId="70" xfId="0" applyNumberFormat="1" applyFont="1" applyFill="1" applyBorder="1" applyAlignment="1">
      <alignment horizontal="right" vertical="center" shrinkToFit="1"/>
    </xf>
    <xf numFmtId="0" fontId="4" fillId="5" borderId="126" xfId="0" applyNumberFormat="1" applyFont="1" applyFill="1" applyBorder="1" applyAlignment="1" applyProtection="1">
      <alignment horizontal="left" vertical="center" indent="1" shrinkToFit="1"/>
      <protection locked="0"/>
    </xf>
    <xf numFmtId="0" fontId="4" fillId="5" borderId="70" xfId="0" applyNumberFormat="1" applyFont="1" applyFill="1" applyBorder="1" applyAlignment="1" applyProtection="1">
      <alignment horizontal="left" vertical="center" indent="1" shrinkToFit="1"/>
      <protection locked="0"/>
    </xf>
    <xf numFmtId="0" fontId="4" fillId="5" borderId="71" xfId="0" applyNumberFormat="1" applyFont="1" applyFill="1" applyBorder="1" applyAlignment="1" applyProtection="1">
      <alignment horizontal="left" vertical="center" indent="1" shrinkToFit="1"/>
      <protection locked="0"/>
    </xf>
    <xf numFmtId="58" fontId="4" fillId="7" borderId="74" xfId="0" applyNumberFormat="1" applyFont="1" applyFill="1" applyBorder="1" applyAlignment="1">
      <alignment horizontal="right" vertical="center" shrinkToFit="1"/>
    </xf>
    <xf numFmtId="58" fontId="4" fillId="7" borderId="75" xfId="0" applyNumberFormat="1" applyFont="1" applyFill="1" applyBorder="1" applyAlignment="1">
      <alignment horizontal="right" vertical="center" shrinkToFit="1"/>
    </xf>
    <xf numFmtId="0" fontId="4" fillId="5" borderId="127" xfId="0" applyNumberFormat="1" applyFont="1" applyFill="1" applyBorder="1" applyAlignment="1" applyProtection="1">
      <alignment horizontal="left" vertical="center" indent="1" shrinkToFit="1"/>
      <protection locked="0"/>
    </xf>
    <xf numFmtId="0" fontId="4" fillId="5" borderId="75" xfId="0" applyNumberFormat="1" applyFont="1" applyFill="1" applyBorder="1" applyAlignment="1" applyProtection="1">
      <alignment horizontal="left" vertical="center" indent="1" shrinkToFit="1"/>
      <protection locked="0"/>
    </xf>
    <xf numFmtId="0" fontId="4" fillId="5" borderId="76" xfId="0" applyNumberFormat="1" applyFont="1" applyFill="1" applyBorder="1" applyAlignment="1" applyProtection="1">
      <alignment horizontal="left" vertical="center" indent="1" shrinkToFit="1"/>
      <protection locked="0"/>
    </xf>
    <xf numFmtId="0" fontId="4" fillId="7" borderId="9" xfId="0" applyFont="1" applyFill="1" applyBorder="1" applyAlignment="1">
      <alignment horizontal="center" vertical="center" shrinkToFit="1"/>
    </xf>
    <xf numFmtId="0" fontId="4" fillId="7" borderId="43"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8" xfId="0" applyFont="1" applyFill="1" applyBorder="1" applyAlignment="1">
      <alignment horizontal="left" vertical="center" wrapText="1"/>
    </xf>
    <xf numFmtId="0" fontId="4" fillId="6" borderId="14" xfId="0" applyFont="1" applyFill="1" applyBorder="1" applyAlignment="1" applyProtection="1">
      <alignment horizontal="left" vertical="center" wrapText="1" shrinkToFit="1"/>
      <protection locked="0"/>
    </xf>
    <xf numFmtId="0" fontId="4" fillId="6" borderId="17" xfId="0" applyFont="1" applyFill="1" applyBorder="1" applyAlignment="1" applyProtection="1">
      <alignment horizontal="left" vertical="center" wrapText="1" shrinkToFit="1"/>
      <protection locked="0"/>
    </xf>
    <xf numFmtId="0" fontId="4" fillId="6" borderId="18" xfId="0" applyFont="1" applyFill="1" applyBorder="1" applyAlignment="1" applyProtection="1">
      <alignment horizontal="left" vertical="center" wrapText="1" shrinkToFit="1"/>
      <protection locked="0"/>
    </xf>
    <xf numFmtId="0" fontId="4" fillId="6" borderId="42" xfId="0" applyFont="1" applyFill="1" applyBorder="1" applyAlignment="1" applyProtection="1">
      <alignment horizontal="left" vertical="center" wrapText="1" shrinkToFit="1"/>
      <protection locked="0"/>
    </xf>
    <xf numFmtId="0" fontId="4" fillId="7" borderId="78" xfId="0" applyFont="1" applyFill="1" applyBorder="1" applyAlignment="1">
      <alignment horizontal="center" vertical="center" shrinkToFit="1"/>
    </xf>
    <xf numFmtId="0" fontId="4" fillId="7" borderId="62" xfId="0" applyFont="1" applyFill="1" applyBorder="1" applyAlignment="1">
      <alignment horizontal="center" vertical="center" shrinkToFit="1"/>
    </xf>
    <xf numFmtId="0" fontId="4" fillId="7" borderId="61" xfId="0" applyFont="1" applyFill="1" applyBorder="1" applyAlignment="1">
      <alignment horizontal="center" vertical="center" shrinkToFit="1"/>
    </xf>
    <xf numFmtId="0" fontId="4" fillId="7" borderId="79" xfId="0" applyFont="1" applyFill="1" applyBorder="1" applyAlignment="1">
      <alignment horizontal="center" vertical="center" shrinkToFit="1"/>
    </xf>
    <xf numFmtId="0" fontId="16" fillId="0" borderId="4" xfId="1" applyFill="1" applyBorder="1" applyAlignment="1" applyProtection="1">
      <alignment horizontal="center" vertical="center" shrinkToFit="1"/>
    </xf>
    <xf numFmtId="0" fontId="16" fillId="0" borderId="0" xfId="1" applyFill="1" applyBorder="1" applyAlignment="1" applyProtection="1">
      <alignment horizontal="center" vertical="center" shrinkToFit="1"/>
    </xf>
    <xf numFmtId="0" fontId="16" fillId="0" borderId="45" xfId="1" applyFill="1" applyBorder="1" applyAlignment="1" applyProtection="1">
      <alignment horizontal="center" vertical="center" shrinkToFit="1"/>
    </xf>
    <xf numFmtId="0" fontId="5" fillId="7" borderId="61" xfId="0" applyFont="1" applyFill="1" applyBorder="1" applyAlignment="1">
      <alignment horizontal="center" vertical="center" wrapText="1" shrinkToFit="1"/>
    </xf>
    <xf numFmtId="0" fontId="5" fillId="7" borderId="63" xfId="0" applyFont="1" applyFill="1" applyBorder="1" applyAlignment="1">
      <alignment horizontal="center" vertical="center" wrapText="1" shrinkToFit="1"/>
    </xf>
    <xf numFmtId="0" fontId="4" fillId="6" borderId="15" xfId="0" applyNumberFormat="1" applyFont="1" applyFill="1" applyBorder="1" applyAlignment="1" applyProtection="1">
      <alignment horizontal="center" vertical="center" wrapText="1" shrinkToFit="1"/>
      <protection locked="0"/>
    </xf>
    <xf numFmtId="0" fontId="4" fillId="6" borderId="41" xfId="0" applyNumberFormat="1" applyFont="1" applyFill="1" applyBorder="1" applyAlignment="1" applyProtection="1">
      <alignment horizontal="center" vertical="center" wrapText="1" shrinkToFit="1"/>
      <protection locked="0"/>
    </xf>
    <xf numFmtId="0" fontId="4" fillId="6" borderId="24" xfId="0" applyNumberFormat="1" applyFont="1" applyFill="1" applyBorder="1" applyAlignment="1" applyProtection="1">
      <alignment horizontal="center" vertical="center" wrapText="1" shrinkToFit="1"/>
      <protection locked="0"/>
    </xf>
    <xf numFmtId="0" fontId="4" fillId="6" borderId="44" xfId="0" applyNumberFormat="1" applyFont="1" applyFill="1" applyBorder="1" applyAlignment="1" applyProtection="1">
      <alignment horizontal="center" vertical="center" wrapText="1" shrinkToFit="1"/>
      <protection locked="0"/>
    </xf>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4" fillId="0" borderId="45" xfId="0" applyFont="1" applyFill="1" applyBorder="1" applyAlignment="1">
      <alignment vertical="center" wrapText="1"/>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177" fontId="4" fillId="5" borderId="33" xfId="0" applyNumberFormat="1" applyFont="1" applyFill="1" applyBorder="1" applyAlignment="1" applyProtection="1">
      <alignment vertical="center" shrinkToFit="1"/>
      <protection locked="0"/>
    </xf>
    <xf numFmtId="177" fontId="4" fillId="5" borderId="30" xfId="0" applyNumberFormat="1" applyFont="1" applyFill="1" applyBorder="1" applyAlignment="1" applyProtection="1">
      <alignment vertical="center" shrinkToFit="1"/>
      <protection locked="0"/>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177" fontId="4" fillId="6" borderId="34" xfId="0" applyNumberFormat="1" applyFont="1" applyFill="1" applyBorder="1" applyAlignment="1" applyProtection="1">
      <alignment vertical="center" shrinkToFit="1"/>
      <protection locked="0"/>
    </xf>
    <xf numFmtId="177" fontId="4" fillId="6" borderId="24" xfId="0" applyNumberFormat="1" applyFont="1" applyFill="1" applyBorder="1" applyAlignment="1" applyProtection="1">
      <alignment vertical="center" shrinkToFit="1"/>
      <protection locked="0"/>
    </xf>
    <xf numFmtId="0" fontId="16" fillId="0" borderId="83" xfId="1" applyFill="1" applyBorder="1" applyAlignment="1" applyProtection="1">
      <alignment horizontal="center" vertical="center" shrinkToFit="1"/>
    </xf>
    <xf numFmtId="0" fontId="16" fillId="0" borderId="81" xfId="1" applyFill="1" applyBorder="1" applyAlignment="1" applyProtection="1">
      <alignment horizontal="center" vertical="center" shrinkToFit="1"/>
    </xf>
    <xf numFmtId="0" fontId="16" fillId="0" borderId="84" xfId="1" applyFill="1" applyBorder="1" applyAlignment="1" applyProtection="1">
      <alignment horizontal="center" vertical="center" shrinkToFit="1"/>
    </xf>
    <xf numFmtId="0" fontId="4" fillId="6" borderId="14" xfId="0" applyNumberFormat="1" applyFont="1" applyFill="1" applyBorder="1" applyAlignment="1" applyProtection="1">
      <alignment horizontal="center" vertical="center" wrapText="1" shrinkToFit="1"/>
      <protection locked="0"/>
    </xf>
    <xf numFmtId="0" fontId="4" fillId="6" borderId="42" xfId="0" applyNumberFormat="1" applyFont="1" applyFill="1" applyBorder="1" applyAlignment="1" applyProtection="1">
      <alignment horizontal="center" vertical="center" wrapText="1" shrinkToFit="1"/>
      <protection locked="0"/>
    </xf>
    <xf numFmtId="0" fontId="4" fillId="7" borderId="85" xfId="0" applyFont="1" applyFill="1" applyBorder="1" applyAlignment="1">
      <alignment vertical="center" wrapText="1"/>
    </xf>
    <xf numFmtId="0" fontId="4" fillId="7" borderId="86" xfId="0" applyFont="1" applyFill="1" applyBorder="1" applyAlignment="1">
      <alignment vertical="center" wrapText="1"/>
    </xf>
    <xf numFmtId="0" fontId="4" fillId="7" borderId="46" xfId="0" applyFont="1" applyFill="1" applyBorder="1" applyAlignment="1">
      <alignment vertical="center" wrapText="1"/>
    </xf>
    <xf numFmtId="0" fontId="4" fillId="7" borderId="3" xfId="0" applyFont="1" applyFill="1" applyBorder="1" applyAlignment="1">
      <alignment vertical="center" wrapText="1"/>
    </xf>
    <xf numFmtId="0" fontId="4" fillId="7" borderId="87" xfId="0" applyFont="1" applyFill="1" applyBorder="1" applyAlignment="1">
      <alignment vertical="center" wrapText="1"/>
    </xf>
    <xf numFmtId="0" fontId="4" fillId="7" borderId="2" xfId="0" applyFont="1" applyFill="1" applyBorder="1" applyAlignment="1">
      <alignment vertical="center" wrapText="1"/>
    </xf>
    <xf numFmtId="0" fontId="4" fillId="7" borderId="97" xfId="0" applyFont="1" applyFill="1" applyBorder="1" applyAlignment="1">
      <alignment vertical="center" wrapText="1"/>
    </xf>
    <xf numFmtId="0" fontId="4" fillId="7" borderId="98" xfId="0" applyFont="1" applyFill="1" applyBorder="1" applyAlignment="1">
      <alignment vertical="center" wrapText="1"/>
    </xf>
    <xf numFmtId="0" fontId="4" fillId="5" borderId="98" xfId="0" applyFont="1" applyFill="1" applyBorder="1" applyAlignment="1" applyProtection="1">
      <alignment vertical="center" shrinkToFit="1"/>
      <protection locked="0"/>
    </xf>
    <xf numFmtId="0" fontId="4" fillId="5" borderId="99" xfId="0" applyFont="1" applyFill="1" applyBorder="1" applyAlignment="1" applyProtection="1">
      <alignment vertical="center" shrinkToFit="1"/>
      <protection locked="0"/>
    </xf>
    <xf numFmtId="0" fontId="4" fillId="5" borderId="98" xfId="0" applyFont="1" applyFill="1" applyBorder="1" applyAlignment="1" applyProtection="1">
      <alignment vertical="center" wrapText="1"/>
      <protection locked="0"/>
    </xf>
    <xf numFmtId="0" fontId="4" fillId="5" borderId="109" xfId="0" applyFont="1" applyFill="1" applyBorder="1" applyAlignment="1" applyProtection="1">
      <alignment vertical="center" wrapText="1"/>
      <protection locked="0"/>
    </xf>
    <xf numFmtId="0" fontId="4" fillId="7" borderId="100" xfId="0" applyFont="1" applyFill="1" applyBorder="1" applyAlignment="1">
      <alignment vertical="center" wrapText="1"/>
    </xf>
    <xf numFmtId="0" fontId="4" fillId="7" borderId="101" xfId="0" applyFont="1" applyFill="1" applyBorder="1" applyAlignment="1">
      <alignment vertical="center" wrapText="1"/>
    </xf>
    <xf numFmtId="0" fontId="4" fillId="5" borderId="101" xfId="0" applyFont="1" applyFill="1" applyBorder="1" applyAlignment="1" applyProtection="1">
      <alignment vertical="center" shrinkToFit="1"/>
      <protection locked="0"/>
    </xf>
    <xf numFmtId="0" fontId="4" fillId="5" borderId="102" xfId="0" applyFont="1" applyFill="1" applyBorder="1" applyAlignment="1" applyProtection="1">
      <alignment vertical="center" shrinkToFit="1"/>
      <protection locked="0"/>
    </xf>
    <xf numFmtId="177" fontId="4" fillId="5" borderId="34" xfId="0" applyNumberFormat="1" applyFont="1" applyFill="1" applyBorder="1" applyAlignment="1" applyProtection="1">
      <alignment vertical="center" shrinkToFit="1"/>
      <protection locked="0"/>
    </xf>
    <xf numFmtId="177" fontId="4" fillId="5" borderId="24" xfId="0" applyNumberFormat="1" applyFont="1" applyFill="1" applyBorder="1" applyAlignment="1" applyProtection="1">
      <alignment vertical="center" shrinkToFit="1"/>
      <protection locked="0"/>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177" fontId="4" fillId="6" borderId="35" xfId="0" applyNumberFormat="1" applyFont="1" applyFill="1" applyBorder="1" applyAlignment="1" applyProtection="1">
      <alignment vertical="center" shrinkToFit="1"/>
      <protection locked="0"/>
    </xf>
    <xf numFmtId="177" fontId="4" fillId="6" borderId="32" xfId="0" applyNumberFormat="1" applyFont="1" applyFill="1" applyBorder="1" applyAlignment="1" applyProtection="1">
      <alignment vertical="center" shrinkToFit="1"/>
      <protection locked="0"/>
    </xf>
    <xf numFmtId="0" fontId="8" fillId="0" borderId="0" xfId="0" applyFont="1" applyFill="1" applyBorder="1" applyAlignment="1">
      <alignment vertical="center" shrinkToFit="1"/>
    </xf>
    <xf numFmtId="0" fontId="8" fillId="0" borderId="45" xfId="0" applyFont="1" applyFill="1" applyBorder="1" applyAlignment="1">
      <alignment vertical="center" shrinkToFit="1"/>
    </xf>
    <xf numFmtId="0" fontId="7" fillId="7" borderId="100" xfId="0" applyFont="1" applyFill="1" applyBorder="1" applyAlignment="1">
      <alignment vertical="center" wrapText="1"/>
    </xf>
    <xf numFmtId="0" fontId="7" fillId="7" borderId="101" xfId="0" applyFont="1" applyFill="1" applyBorder="1" applyAlignment="1">
      <alignment vertical="center" wrapText="1"/>
    </xf>
    <xf numFmtId="0" fontId="4" fillId="5" borderId="106" xfId="0" applyFont="1" applyFill="1" applyBorder="1" applyAlignment="1" applyProtection="1">
      <alignment vertical="center" shrinkToFit="1"/>
      <protection locked="0"/>
    </xf>
    <xf numFmtId="0" fontId="4" fillId="7" borderId="103" xfId="0" applyFont="1" applyFill="1" applyBorder="1" applyAlignment="1">
      <alignment vertical="center" shrinkToFit="1"/>
    </xf>
    <xf numFmtId="0" fontId="4" fillId="7" borderId="104" xfId="0" applyFont="1" applyFill="1" applyBorder="1" applyAlignment="1">
      <alignment vertical="center" shrinkToFit="1"/>
    </xf>
    <xf numFmtId="49" fontId="4" fillId="5" borderId="104" xfId="0" applyNumberFormat="1" applyFont="1" applyFill="1" applyBorder="1" applyAlignment="1" applyProtection="1">
      <alignment vertical="center" shrinkToFit="1"/>
      <protection locked="0"/>
    </xf>
    <xf numFmtId="49" fontId="4" fillId="5" borderId="105" xfId="0" applyNumberFormat="1" applyFont="1" applyFill="1" applyBorder="1" applyAlignment="1" applyProtection="1">
      <alignment vertical="center" shrinkToFit="1"/>
      <protection locked="0"/>
    </xf>
    <xf numFmtId="0" fontId="4" fillId="7" borderId="103" xfId="0" applyFont="1" applyFill="1" applyBorder="1" applyAlignment="1">
      <alignment vertical="center" wrapText="1"/>
    </xf>
    <xf numFmtId="0" fontId="4" fillId="7" borderId="104" xfId="0" applyFont="1" applyFill="1" applyBorder="1" applyAlignment="1">
      <alignment vertical="center" wrapText="1"/>
    </xf>
    <xf numFmtId="0" fontId="4" fillId="5" borderId="104" xfId="0" applyFont="1" applyFill="1" applyBorder="1" applyAlignment="1" applyProtection="1">
      <alignment vertical="center" shrinkToFit="1"/>
      <protection locked="0"/>
    </xf>
    <xf numFmtId="0" fontId="4" fillId="5" borderId="107" xfId="0" applyFont="1" applyFill="1" applyBorder="1" applyAlignment="1" applyProtection="1">
      <alignment vertical="center" shrinkToFit="1"/>
      <protection locked="0"/>
    </xf>
    <xf numFmtId="0" fontId="4" fillId="0" borderId="131" xfId="0" applyFont="1" applyFill="1" applyBorder="1" applyAlignment="1">
      <alignment horizontal="center" vertical="center" wrapText="1"/>
    </xf>
    <xf numFmtId="0" fontId="4" fillId="0" borderId="132" xfId="0" applyFont="1" applyFill="1" applyBorder="1" applyAlignment="1">
      <alignment horizontal="center" vertical="center" wrapText="1"/>
    </xf>
    <xf numFmtId="177" fontId="4" fillId="0" borderId="133" xfId="0" applyNumberFormat="1" applyFont="1" applyFill="1" applyBorder="1" applyAlignment="1">
      <alignment vertical="center" shrinkToFit="1"/>
    </xf>
    <xf numFmtId="177" fontId="4" fillId="0" borderId="132" xfId="0" applyNumberFormat="1" applyFont="1" applyFill="1" applyBorder="1" applyAlignment="1">
      <alignment vertical="center" shrinkToFit="1"/>
    </xf>
    <xf numFmtId="0" fontId="6" fillId="0" borderId="51" xfId="0" applyFont="1" applyFill="1" applyBorder="1" applyAlignment="1">
      <alignment vertical="center" wrapText="1"/>
    </xf>
    <xf numFmtId="0" fontId="6" fillId="0" borderId="52" xfId="0" applyFont="1" applyFill="1" applyBorder="1" applyAlignment="1">
      <alignment vertical="center" wrapText="1"/>
    </xf>
    <xf numFmtId="0" fontId="4" fillId="7" borderId="77" xfId="0" applyFont="1" applyFill="1" applyBorder="1" applyAlignment="1">
      <alignment horizontal="left" vertical="center" wrapText="1"/>
    </xf>
    <xf numFmtId="0" fontId="5" fillId="0" borderId="66" xfId="0" applyFont="1" applyFill="1" applyBorder="1" applyAlignment="1">
      <alignment vertical="center" shrinkToFit="1"/>
    </xf>
    <xf numFmtId="0" fontId="5" fillId="0" borderId="65" xfId="0" applyFont="1" applyFill="1" applyBorder="1" applyAlignment="1">
      <alignment vertical="center" shrinkToFit="1"/>
    </xf>
    <xf numFmtId="0" fontId="5" fillId="0" borderId="67" xfId="0" applyFont="1" applyFill="1" applyBorder="1" applyAlignment="1">
      <alignment vertical="center" shrinkToFit="1"/>
    </xf>
    <xf numFmtId="0" fontId="4" fillId="7" borderId="43" xfId="0" applyFont="1" applyFill="1" applyBorder="1" applyAlignment="1">
      <alignment vertical="center" wrapText="1"/>
    </xf>
    <xf numFmtId="0" fontId="4" fillId="7" borderId="0" xfId="0" applyFont="1" applyFill="1" applyBorder="1" applyAlignment="1">
      <alignment vertical="center" wrapText="1"/>
    </xf>
    <xf numFmtId="0" fontId="4" fillId="7" borderId="8" xfId="0" applyFont="1" applyFill="1" applyBorder="1" applyAlignment="1">
      <alignment vertical="center" wrapText="1"/>
    </xf>
    <xf numFmtId="0" fontId="4" fillId="7" borderId="89" xfId="0" applyFont="1" applyFill="1" applyBorder="1" applyAlignment="1">
      <alignment vertical="center" wrapText="1"/>
    </xf>
    <xf numFmtId="0" fontId="4" fillId="7" borderId="78" xfId="0" applyFont="1" applyFill="1" applyBorder="1" applyAlignment="1">
      <alignment vertical="center" wrapText="1"/>
    </xf>
    <xf numFmtId="0" fontId="4" fillId="7" borderId="90" xfId="0" applyFont="1" applyFill="1" applyBorder="1" applyAlignment="1">
      <alignment vertical="center" wrapText="1"/>
    </xf>
    <xf numFmtId="0" fontId="4" fillId="7" borderId="91" xfId="0" applyFont="1" applyFill="1" applyBorder="1" applyAlignment="1">
      <alignment vertical="center" wrapText="1"/>
    </xf>
    <xf numFmtId="0" fontId="4" fillId="5" borderId="101" xfId="0" applyFont="1" applyFill="1" applyBorder="1" applyAlignment="1" applyProtection="1">
      <alignment vertical="center" wrapText="1"/>
      <protection locked="0"/>
    </xf>
    <xf numFmtId="0" fontId="4" fillId="5" borderId="106" xfId="0" applyFont="1" applyFill="1" applyBorder="1" applyAlignment="1" applyProtection="1">
      <alignment vertical="center" wrapText="1"/>
      <protection locked="0"/>
    </xf>
    <xf numFmtId="0" fontId="8" fillId="7" borderId="103" xfId="0" applyFont="1" applyFill="1" applyBorder="1" applyAlignment="1">
      <alignment vertical="center" wrapText="1"/>
    </xf>
    <xf numFmtId="0" fontId="8" fillId="7" borderId="104" xfId="0" applyFont="1" applyFill="1" applyBorder="1" applyAlignment="1">
      <alignment vertical="center" wrapText="1"/>
    </xf>
    <xf numFmtId="0" fontId="4" fillId="5" borderId="105" xfId="0" applyFont="1" applyFill="1" applyBorder="1" applyAlignment="1" applyProtection="1">
      <alignment vertical="center" shrinkToFit="1"/>
      <protection locked="0"/>
    </xf>
    <xf numFmtId="0" fontId="7" fillId="7" borderId="103" xfId="0" applyFont="1" applyFill="1" applyBorder="1" applyAlignment="1">
      <alignment vertical="center" wrapText="1"/>
    </xf>
    <xf numFmtId="0" fontId="7" fillId="7" borderId="104" xfId="0" applyFont="1" applyFill="1" applyBorder="1" applyAlignment="1">
      <alignment vertical="center" wrapText="1"/>
    </xf>
    <xf numFmtId="0" fontId="4" fillId="7" borderId="110" xfId="0" applyFont="1" applyFill="1" applyBorder="1" applyAlignment="1">
      <alignment horizontal="center" vertical="center" shrinkToFit="1"/>
    </xf>
    <xf numFmtId="0" fontId="4" fillId="5" borderId="128" xfId="0" applyFont="1" applyFill="1" applyBorder="1" applyAlignment="1" applyProtection="1">
      <alignment horizontal="center" vertical="center" shrinkToFit="1"/>
      <protection locked="0"/>
    </xf>
    <xf numFmtId="0" fontId="4" fillId="5" borderId="61" xfId="0" applyFont="1" applyFill="1" applyBorder="1" applyAlignment="1" applyProtection="1">
      <alignment horizontal="center" vertical="center" shrinkToFit="1"/>
      <protection locked="0"/>
    </xf>
    <xf numFmtId="0" fontId="4" fillId="5" borderId="63" xfId="0" applyFont="1" applyFill="1" applyBorder="1" applyAlignment="1" applyProtection="1">
      <alignment horizontal="center" vertical="center" shrinkToFit="1"/>
      <protection locked="0"/>
    </xf>
    <xf numFmtId="0" fontId="4" fillId="7" borderId="66" xfId="0" applyFont="1" applyFill="1" applyBorder="1" applyAlignment="1">
      <alignment horizontal="center" vertical="center" shrinkToFit="1"/>
    </xf>
    <xf numFmtId="0" fontId="4" fillId="7" borderId="65" xfId="0" applyFont="1" applyFill="1" applyBorder="1" applyAlignment="1">
      <alignment horizontal="center" vertical="center" shrinkToFit="1"/>
    </xf>
    <xf numFmtId="0" fontId="4" fillId="7" borderId="22" xfId="0" applyFont="1" applyFill="1" applyBorder="1" applyAlignment="1">
      <alignment vertical="center" shrinkToFit="1"/>
    </xf>
    <xf numFmtId="0" fontId="4" fillId="7" borderId="6" xfId="0" applyFont="1" applyFill="1" applyBorder="1" applyAlignment="1">
      <alignment vertical="center" shrinkToFit="1"/>
    </xf>
    <xf numFmtId="0" fontId="4" fillId="7" borderId="28" xfId="0" applyFont="1" applyFill="1" applyBorder="1" applyAlignment="1">
      <alignment vertical="center" shrinkToFit="1"/>
    </xf>
    <xf numFmtId="0" fontId="4" fillId="7" borderId="80" xfId="0" applyFont="1" applyFill="1" applyBorder="1" applyAlignment="1">
      <alignment horizontal="left" vertical="center" wrapText="1"/>
    </xf>
    <xf numFmtId="0" fontId="4" fillId="7" borderId="81" xfId="0" applyFont="1" applyFill="1" applyBorder="1" applyAlignment="1">
      <alignment horizontal="left" vertical="center" wrapText="1"/>
    </xf>
    <xf numFmtId="0" fontId="4" fillId="7" borderId="82" xfId="0" applyFont="1" applyFill="1" applyBorder="1" applyAlignment="1">
      <alignment horizontal="left" vertical="center" wrapText="1"/>
    </xf>
    <xf numFmtId="3" fontId="4" fillId="5" borderId="21" xfId="0" applyNumberFormat="1" applyFont="1" applyFill="1" applyBorder="1" applyAlignment="1" applyProtection="1">
      <alignment horizontal="right" vertical="center" shrinkToFit="1"/>
      <protection locked="0"/>
    </xf>
    <xf numFmtId="3" fontId="4" fillId="5" borderId="129" xfId="0" applyNumberFormat="1" applyFont="1" applyFill="1" applyBorder="1" applyAlignment="1" applyProtection="1">
      <alignment horizontal="right" vertical="center" shrinkToFit="1"/>
      <protection locked="0"/>
    </xf>
    <xf numFmtId="0" fontId="4" fillId="0" borderId="6" xfId="0" applyFont="1" applyFill="1" applyBorder="1" applyAlignment="1">
      <alignment horizontal="center" vertical="center" shrinkToFit="1"/>
    </xf>
    <xf numFmtId="0" fontId="4" fillId="0" borderId="93" xfId="0" applyFont="1" applyFill="1" applyBorder="1" applyAlignment="1">
      <alignment horizontal="center" vertical="center" wrapText="1" shrinkToFit="1"/>
    </xf>
    <xf numFmtId="0" fontId="4" fillId="0" borderId="93" xfId="0" applyFont="1" applyFill="1" applyBorder="1" applyAlignment="1">
      <alignment horizontal="center" vertical="center" shrinkToFit="1"/>
    </xf>
    <xf numFmtId="0" fontId="5" fillId="0" borderId="3" xfId="0" applyFont="1" applyFill="1" applyBorder="1" applyAlignment="1">
      <alignment horizontal="center" vertical="center" wrapText="1" shrinkToFit="1"/>
    </xf>
    <xf numFmtId="0" fontId="4" fillId="5" borderId="61" xfId="0" applyFont="1" applyFill="1" applyBorder="1" applyAlignment="1" applyProtection="1">
      <alignment horizontal="center" vertical="center" wrapText="1"/>
      <protection locked="0"/>
    </xf>
    <xf numFmtId="0" fontId="4" fillId="5" borderId="63" xfId="0" applyFont="1" applyFill="1" applyBorder="1" applyAlignment="1" applyProtection="1">
      <alignment horizontal="center" vertical="center" wrapText="1"/>
      <protection locked="0"/>
    </xf>
    <xf numFmtId="0" fontId="7" fillId="7" borderId="62" xfId="0" applyFont="1" applyFill="1" applyBorder="1" applyAlignment="1" applyProtection="1">
      <alignment horizontal="center" vertical="center" wrapText="1"/>
    </xf>
    <xf numFmtId="0" fontId="7" fillId="7" borderId="61" xfId="0" applyFont="1" applyFill="1" applyBorder="1" applyAlignment="1" applyProtection="1">
      <alignment horizontal="center" vertical="center" wrapText="1"/>
    </xf>
    <xf numFmtId="0" fontId="7" fillId="7" borderId="110" xfId="0" applyFont="1" applyFill="1" applyBorder="1" applyAlignment="1" applyProtection="1">
      <alignment horizontal="center" vertical="center" wrapText="1"/>
    </xf>
    <xf numFmtId="0" fontId="4" fillId="7" borderId="22" xfId="0" applyFont="1" applyFill="1" applyBorder="1" applyAlignment="1">
      <alignment horizontal="center" vertical="center" shrinkToFit="1"/>
    </xf>
    <xf numFmtId="0" fontId="4" fillId="7" borderId="6" xfId="0" applyFont="1" applyFill="1" applyBorder="1" applyAlignment="1">
      <alignment horizontal="center" vertical="center" shrinkToFit="1"/>
    </xf>
    <xf numFmtId="0" fontId="5" fillId="6" borderId="3" xfId="0" applyFont="1" applyFill="1" applyBorder="1" applyAlignment="1">
      <alignment horizontal="center" vertical="center" wrapText="1" shrinkToFit="1"/>
    </xf>
    <xf numFmtId="0" fontId="5" fillId="0" borderId="2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2" borderId="91" xfId="0" applyFont="1" applyFill="1" applyBorder="1" applyAlignment="1">
      <alignment horizontal="center" vertical="center" wrapText="1" shrinkToFit="1"/>
    </xf>
    <xf numFmtId="0" fontId="5" fillId="5" borderId="92" xfId="0" applyFont="1" applyFill="1" applyBorder="1" applyAlignment="1" applyProtection="1">
      <alignment horizontal="center" vertical="center" wrapText="1"/>
      <protection locked="0"/>
    </xf>
    <xf numFmtId="0" fontId="5" fillId="5" borderId="93" xfId="0" applyFont="1" applyFill="1" applyBorder="1" applyAlignment="1" applyProtection="1">
      <alignment horizontal="center" vertical="center" wrapText="1"/>
      <protection locked="0"/>
    </xf>
    <xf numFmtId="0" fontId="5" fillId="5" borderId="94" xfId="0" applyFont="1" applyFill="1" applyBorder="1" applyAlignment="1" applyProtection="1">
      <alignment horizontal="center" vertical="center" wrapText="1"/>
      <protection locked="0"/>
    </xf>
    <xf numFmtId="0" fontId="4" fillId="3" borderId="2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 fillId="0" borderId="22"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right" vertical="center" shrinkToFit="1"/>
      <protection locked="0"/>
    </xf>
    <xf numFmtId="0" fontId="5" fillId="0" borderId="28" xfId="0" applyFont="1" applyFill="1" applyBorder="1" applyAlignment="1" applyProtection="1">
      <alignment horizontal="right" vertical="center" shrinkToFit="1"/>
      <protection locked="0"/>
    </xf>
    <xf numFmtId="49" fontId="5" fillId="0" borderId="6" xfId="0" applyNumberFormat="1" applyFont="1" applyFill="1" applyBorder="1" applyAlignment="1" applyProtection="1">
      <alignment horizontal="center" vertical="center" shrinkToFit="1"/>
      <protection locked="0"/>
    </xf>
    <xf numFmtId="49" fontId="5" fillId="0" borderId="12" xfId="0" applyNumberFormat="1" applyFont="1" applyFill="1" applyBorder="1" applyAlignment="1" applyProtection="1">
      <alignment horizontal="center" vertical="center" shrinkToFit="1"/>
      <protection locked="0"/>
    </xf>
    <xf numFmtId="0" fontId="5" fillId="3" borderId="3" xfId="0" applyFont="1" applyFill="1" applyBorder="1" applyAlignment="1">
      <alignment horizontal="center" vertical="center" wrapText="1"/>
    </xf>
    <xf numFmtId="0" fontId="5" fillId="0" borderId="22" xfId="0" applyFont="1" applyFill="1" applyBorder="1" applyAlignment="1" applyProtection="1">
      <alignment horizontal="center" vertical="center" shrinkToFit="1"/>
      <protection locked="0"/>
    </xf>
    <xf numFmtId="0" fontId="5" fillId="0" borderId="6"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0" fontId="5" fillId="3" borderId="22"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0" borderId="22" xfId="0" applyFont="1" applyFill="1" applyBorder="1" applyAlignment="1" applyProtection="1">
      <alignment horizontal="center" vertical="center" wrapText="1" shrinkToFit="1"/>
      <protection locked="0"/>
    </xf>
    <xf numFmtId="0" fontId="5" fillId="0" borderId="6" xfId="0" applyFont="1" applyFill="1" applyBorder="1" applyAlignment="1" applyProtection="1">
      <alignment horizontal="center" vertical="center" wrapText="1" shrinkToFit="1"/>
      <protection locked="0"/>
    </xf>
    <xf numFmtId="0" fontId="5" fillId="0" borderId="12" xfId="0" applyFont="1" applyFill="1" applyBorder="1" applyAlignment="1" applyProtection="1">
      <alignment horizontal="center" vertical="center" wrapText="1" shrinkToFit="1"/>
      <protection locked="0"/>
    </xf>
    <xf numFmtId="0" fontId="4" fillId="7" borderId="95" xfId="0" applyFont="1" applyFill="1" applyBorder="1" applyAlignment="1">
      <alignment horizontal="left" vertical="center" wrapText="1"/>
    </xf>
    <xf numFmtId="0" fontId="4" fillId="7" borderId="9" xfId="0" applyFont="1" applyFill="1" applyBorder="1" applyAlignment="1">
      <alignment horizontal="left" vertical="center" wrapText="1"/>
    </xf>
    <xf numFmtId="0" fontId="4" fillId="7" borderId="46"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48" xfId="0" applyFont="1" applyFill="1" applyBorder="1" applyAlignment="1">
      <alignment horizontal="left" vertical="center" wrapText="1"/>
    </xf>
    <xf numFmtId="0" fontId="4" fillId="7" borderId="49" xfId="0" applyFont="1" applyFill="1" applyBorder="1" applyAlignment="1">
      <alignment horizontal="left" vertical="center" wrapText="1"/>
    </xf>
    <xf numFmtId="0" fontId="4" fillId="6" borderId="4" xfId="0" applyFont="1" applyFill="1" applyBorder="1" applyAlignment="1" applyProtection="1">
      <alignment horizontal="left" vertical="top" shrinkToFit="1"/>
      <protection locked="0"/>
    </xf>
    <xf numFmtId="0" fontId="4" fillId="6" borderId="0" xfId="0" applyFont="1" applyFill="1" applyBorder="1" applyAlignment="1" applyProtection="1">
      <alignment horizontal="left" vertical="top" shrinkToFit="1"/>
      <protection locked="0"/>
    </xf>
    <xf numFmtId="0" fontId="4" fillId="6" borderId="45" xfId="0" applyFont="1" applyFill="1" applyBorder="1" applyAlignment="1" applyProtection="1">
      <alignment horizontal="left" vertical="top" shrinkToFit="1"/>
      <protection locked="0"/>
    </xf>
    <xf numFmtId="0" fontId="4" fillId="6" borderId="50" xfId="0" applyFont="1" applyFill="1" applyBorder="1" applyAlignment="1" applyProtection="1">
      <alignment horizontal="left" vertical="top" shrinkToFit="1"/>
      <protection locked="0"/>
    </xf>
    <xf numFmtId="0" fontId="4" fillId="6" borderId="51" xfId="0" applyFont="1" applyFill="1" applyBorder="1" applyAlignment="1" applyProtection="1">
      <alignment horizontal="left" vertical="top" shrinkToFit="1"/>
      <protection locked="0"/>
    </xf>
    <xf numFmtId="0" fontId="4" fillId="6" borderId="52" xfId="0" applyFont="1" applyFill="1" applyBorder="1" applyAlignment="1" applyProtection="1">
      <alignment horizontal="left" vertical="top" shrinkToFit="1"/>
      <protection locked="0"/>
    </xf>
    <xf numFmtId="178" fontId="5" fillId="0" borderId="22" xfId="0" applyNumberFormat="1" applyFont="1" applyFill="1" applyBorder="1" applyAlignment="1" applyProtection="1">
      <alignment horizontal="center" vertical="center" wrapText="1"/>
      <protection locked="0"/>
    </xf>
    <xf numFmtId="178" fontId="5" fillId="0" borderId="6" xfId="0" applyNumberFormat="1" applyFont="1" applyFill="1" applyBorder="1" applyAlignment="1" applyProtection="1">
      <alignment horizontal="center" vertical="center" wrapText="1"/>
      <protection locked="0"/>
    </xf>
    <xf numFmtId="178" fontId="5" fillId="0" borderId="12" xfId="0" applyNumberFormat="1" applyFont="1" applyFill="1" applyBorder="1" applyAlignment="1" applyProtection="1">
      <alignment horizontal="center" vertical="center" wrapText="1"/>
      <protection locked="0"/>
    </xf>
    <xf numFmtId="0" fontId="16" fillId="0" borderId="4" xfId="1" applyFill="1" applyBorder="1" applyAlignment="1">
      <alignment horizontal="center" vertical="top" wrapText="1"/>
    </xf>
    <xf numFmtId="0" fontId="16" fillId="0" borderId="0" xfId="1" applyFill="1" applyBorder="1" applyAlignment="1">
      <alignment horizontal="center" vertical="top" wrapText="1"/>
    </xf>
    <xf numFmtId="0" fontId="16" fillId="0" borderId="5" xfId="1" applyFill="1" applyBorder="1" applyAlignment="1">
      <alignment horizontal="center" vertical="top" wrapText="1"/>
    </xf>
    <xf numFmtId="0" fontId="16" fillId="0" borderId="7" xfId="1" applyFill="1" applyBorder="1" applyAlignment="1">
      <alignment horizontal="center" vertical="top" wrapText="1"/>
    </xf>
    <xf numFmtId="0" fontId="8" fillId="0" borderId="22" xfId="0" applyFont="1" applyFill="1" applyBorder="1" applyAlignment="1" applyProtection="1">
      <alignment horizontal="center" vertical="center" wrapText="1" shrinkToFit="1"/>
      <protection locked="0"/>
    </xf>
    <xf numFmtId="0" fontId="8" fillId="0" borderId="6"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center" shrinkToFit="1"/>
      <protection locked="0"/>
    </xf>
    <xf numFmtId="0" fontId="5" fillId="0" borderId="12" xfId="0" applyFont="1" applyFill="1" applyBorder="1" applyAlignment="1" applyProtection="1">
      <alignment horizontal="left" vertical="center" shrinkToFit="1"/>
      <protection locked="0"/>
    </xf>
    <xf numFmtId="0" fontId="4" fillId="7" borderId="66" xfId="0" applyFont="1" applyFill="1" applyBorder="1" applyAlignment="1">
      <alignment vertical="center" shrinkToFit="1"/>
    </xf>
    <xf numFmtId="0" fontId="4" fillId="7" borderId="65" xfId="0" applyFont="1" applyFill="1" applyBorder="1" applyAlignment="1">
      <alignment vertical="center" shrinkToFit="1"/>
    </xf>
    <xf numFmtId="0" fontId="4" fillId="5" borderId="140" xfId="0" applyFont="1" applyFill="1" applyBorder="1" applyAlignment="1" applyProtection="1">
      <alignment horizontal="center" vertical="center" shrinkToFit="1"/>
      <protection locked="0"/>
    </xf>
    <xf numFmtId="0" fontId="4" fillId="5" borderId="65" xfId="0" applyFont="1" applyFill="1" applyBorder="1" applyAlignment="1" applyProtection="1">
      <alignment horizontal="center" vertical="center" shrinkToFit="1"/>
      <protection locked="0"/>
    </xf>
    <xf numFmtId="0" fontId="4" fillId="5" borderId="67" xfId="0" applyFont="1" applyFill="1" applyBorder="1" applyAlignment="1" applyProtection="1">
      <alignment horizontal="center" vertical="center" shrinkToFit="1"/>
      <protection locked="0"/>
    </xf>
    <xf numFmtId="0" fontId="10" fillId="0" borderId="92" xfId="0" applyFont="1" applyBorder="1" applyAlignment="1" applyProtection="1">
      <alignment vertical="center" wrapText="1"/>
    </xf>
    <xf numFmtId="0" fontId="10" fillId="0" borderId="93" xfId="0" applyFont="1" applyBorder="1" applyAlignment="1" applyProtection="1">
      <alignment vertical="center" wrapText="1"/>
    </xf>
    <xf numFmtId="0" fontId="10" fillId="0" borderId="94" xfId="0" applyFont="1" applyBorder="1" applyAlignment="1" applyProtection="1">
      <alignment vertical="center" wrapText="1"/>
    </xf>
    <xf numFmtId="0" fontId="4" fillId="6" borderId="26" xfId="0" applyFont="1" applyFill="1" applyBorder="1" applyAlignment="1" applyProtection="1">
      <alignment horizontal="center" vertical="center" shrinkToFit="1"/>
      <protection locked="0"/>
    </xf>
    <xf numFmtId="0" fontId="4" fillId="6" borderId="27" xfId="0" applyFont="1" applyFill="1" applyBorder="1" applyAlignment="1" applyProtection="1">
      <alignment horizontal="center" vertical="center" shrinkToFit="1"/>
      <protection locked="0"/>
    </xf>
    <xf numFmtId="0" fontId="8" fillId="0" borderId="91" xfId="0" applyFont="1" applyFill="1" applyBorder="1" applyAlignment="1" applyProtection="1">
      <alignment horizontal="center" vertical="center" wrapText="1" shrinkToFit="1"/>
    </xf>
    <xf numFmtId="177" fontId="4" fillId="4" borderId="91" xfId="0" applyNumberFormat="1" applyFont="1" applyFill="1" applyBorder="1" applyAlignment="1" applyProtection="1">
      <alignment horizontal="right" vertical="center" wrapText="1" shrinkToFit="1"/>
    </xf>
    <xf numFmtId="177" fontId="4" fillId="4" borderId="130" xfId="0" applyNumberFormat="1" applyFont="1" applyFill="1" applyBorder="1" applyAlignment="1" applyProtection="1">
      <alignment horizontal="right" vertical="center" wrapText="1" shrinkToFit="1"/>
    </xf>
    <xf numFmtId="0" fontId="4" fillId="7" borderId="2" xfId="0" applyFont="1" applyFill="1" applyBorder="1" applyAlignment="1">
      <alignment horizontal="center" vertical="center" textRotation="255" shrinkToFit="1"/>
    </xf>
    <xf numFmtId="0" fontId="4" fillId="7" borderId="1" xfId="0" applyFont="1" applyFill="1" applyBorder="1" applyAlignment="1">
      <alignment horizontal="center" vertical="center" textRotation="255" shrinkToFit="1"/>
    </xf>
    <xf numFmtId="0" fontId="4" fillId="7" borderId="88" xfId="0" applyFont="1" applyFill="1" applyBorder="1" applyAlignment="1">
      <alignment horizontal="center" vertical="center" textRotation="255" shrinkToFit="1"/>
    </xf>
    <xf numFmtId="0" fontId="4" fillId="6" borderId="21" xfId="0" applyFont="1" applyFill="1" applyBorder="1" applyAlignment="1" applyProtection="1">
      <alignment horizontal="center" vertical="center" shrinkToFit="1"/>
      <protection locked="0"/>
    </xf>
    <xf numFmtId="0" fontId="5" fillId="6" borderId="3" xfId="0" applyFont="1" applyFill="1" applyBorder="1" applyAlignment="1" applyProtection="1">
      <alignment horizontal="center" vertical="center" wrapText="1" shrinkToFit="1"/>
      <protection locked="0"/>
    </xf>
    <xf numFmtId="0" fontId="5" fillId="6" borderId="47" xfId="0" applyFont="1" applyFill="1" applyBorder="1" applyAlignment="1" applyProtection="1">
      <alignment horizontal="center" vertical="center" wrapText="1" shrinkToFit="1"/>
      <protection locked="0"/>
    </xf>
    <xf numFmtId="0" fontId="4" fillId="5" borderId="62" xfId="0" applyFont="1" applyFill="1" applyBorder="1" applyAlignment="1" applyProtection="1">
      <alignment horizontal="center" vertical="center" wrapText="1" shrinkToFit="1"/>
      <protection locked="0"/>
    </xf>
    <xf numFmtId="0" fontId="4" fillId="5" borderId="61" xfId="0" applyFont="1" applyFill="1" applyBorder="1" applyAlignment="1" applyProtection="1">
      <alignment horizontal="center" vertical="center" wrapText="1" shrinkToFit="1"/>
      <protection locked="0"/>
    </xf>
    <xf numFmtId="0" fontId="20" fillId="7" borderId="66" xfId="1" applyFont="1" applyFill="1" applyBorder="1" applyAlignment="1">
      <alignment horizontal="center" vertical="center" wrapText="1" shrinkToFit="1"/>
    </xf>
    <xf numFmtId="0" fontId="20" fillId="7" borderId="65" xfId="1" applyFont="1" applyFill="1" applyBorder="1" applyAlignment="1">
      <alignment horizontal="center" vertical="center" wrapText="1" shrinkToFit="1"/>
    </xf>
    <xf numFmtId="0" fontId="20" fillId="7" borderId="77" xfId="1" applyFont="1" applyFill="1" applyBorder="1" applyAlignment="1">
      <alignment horizontal="center" vertical="center" wrapText="1" shrinkToFit="1"/>
    </xf>
    <xf numFmtId="0" fontId="20" fillId="7" borderId="5" xfId="1" applyFont="1" applyFill="1" applyBorder="1" applyAlignment="1">
      <alignment horizontal="center" vertical="center" wrapText="1" shrinkToFit="1"/>
    </xf>
    <xf numFmtId="0" fontId="20" fillId="7" borderId="7" xfId="1" applyFont="1" applyFill="1" applyBorder="1" applyAlignment="1">
      <alignment horizontal="center" vertical="center" wrapText="1" shrinkToFit="1"/>
    </xf>
    <xf numFmtId="0" fontId="20" fillId="7" borderId="10" xfId="1" applyFont="1" applyFill="1" applyBorder="1" applyAlignment="1">
      <alignment horizontal="center" vertical="center" wrapText="1" shrinkToFit="1"/>
    </xf>
    <xf numFmtId="0" fontId="4" fillId="6" borderId="66" xfId="0" applyFont="1" applyFill="1" applyBorder="1" applyAlignment="1" applyProtection="1">
      <alignment horizontal="center" vertical="center" wrapText="1" shrinkToFit="1"/>
      <protection locked="0"/>
    </xf>
    <xf numFmtId="0" fontId="4" fillId="6" borderId="65" xfId="0" applyFont="1" applyFill="1" applyBorder="1" applyAlignment="1" applyProtection="1">
      <alignment horizontal="center" vertical="center" wrapText="1" shrinkToFit="1"/>
      <protection locked="0"/>
    </xf>
    <xf numFmtId="0" fontId="4" fillId="6" borderId="67" xfId="0" applyFont="1" applyFill="1" applyBorder="1" applyAlignment="1" applyProtection="1">
      <alignment horizontal="center" vertical="center" wrapText="1" shrinkToFit="1"/>
      <protection locked="0"/>
    </xf>
    <xf numFmtId="0" fontId="4" fillId="6" borderId="5" xfId="0" applyFont="1" applyFill="1" applyBorder="1" applyAlignment="1" applyProtection="1">
      <alignment horizontal="center" vertical="center" wrapText="1" shrinkToFit="1"/>
      <protection locked="0"/>
    </xf>
    <xf numFmtId="0" fontId="4" fillId="6" borderId="7" xfId="0" applyFont="1" applyFill="1" applyBorder="1" applyAlignment="1" applyProtection="1">
      <alignment horizontal="center" vertical="center" wrapText="1" shrinkToFit="1"/>
      <protection locked="0"/>
    </xf>
    <xf numFmtId="0" fontId="4" fillId="6" borderId="38" xfId="0" applyFont="1" applyFill="1" applyBorder="1" applyAlignment="1" applyProtection="1">
      <alignment horizontal="center" vertical="center" wrapText="1" shrinkToFit="1"/>
      <protection locked="0"/>
    </xf>
    <xf numFmtId="0" fontId="4" fillId="0" borderId="11"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 xfId="0" applyFont="1" applyFill="1" applyBorder="1" applyAlignment="1" applyProtection="1">
      <alignment horizontal="center" vertical="center" wrapText="1" shrinkToFit="1"/>
    </xf>
    <xf numFmtId="0" fontId="4" fillId="0" borderId="47" xfId="0" applyFont="1" applyFill="1" applyBorder="1" applyAlignment="1" applyProtection="1">
      <alignment horizontal="center" vertical="center" wrapText="1" shrinkToFit="1"/>
    </xf>
    <xf numFmtId="0" fontId="4" fillId="7" borderId="2"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9" xfId="0" applyFont="1" applyFill="1" applyBorder="1" applyAlignment="1">
      <alignment horizontal="left" vertical="top" wrapText="1"/>
    </xf>
    <xf numFmtId="0" fontId="27" fillId="0" borderId="0" xfId="1" applyFont="1" applyAlignment="1">
      <alignment horizontal="center" vertical="center"/>
    </xf>
    <xf numFmtId="0" fontId="28" fillId="0" borderId="4" xfId="1" applyFont="1" applyBorder="1" applyAlignment="1">
      <alignment horizontal="center" vertical="center"/>
    </xf>
    <xf numFmtId="0" fontId="28" fillId="0" borderId="0" xfId="1" applyFont="1" applyAlignment="1">
      <alignment horizontal="center" vertical="center"/>
    </xf>
    <xf numFmtId="0" fontId="2" fillId="8" borderId="22" xfId="2" applyFill="1" applyBorder="1" applyAlignment="1">
      <alignment horizontal="left" vertical="top" wrapText="1"/>
    </xf>
    <xf numFmtId="0" fontId="2" fillId="8" borderId="6" xfId="2" applyFill="1" applyBorder="1" applyAlignment="1">
      <alignment horizontal="left" vertical="top" wrapText="1"/>
    </xf>
    <xf numFmtId="0" fontId="2" fillId="8" borderId="122" xfId="2" applyFill="1" applyBorder="1" applyAlignment="1">
      <alignment horizontal="left" vertical="top" wrapText="1"/>
    </xf>
    <xf numFmtId="0" fontId="2" fillId="8" borderId="112" xfId="2" applyFill="1" applyBorder="1" applyAlignment="1">
      <alignment horizontal="left" vertical="top" wrapText="1"/>
    </xf>
    <xf numFmtId="0" fontId="2" fillId="8" borderId="113" xfId="2" applyFill="1" applyBorder="1" applyAlignment="1">
      <alignment horizontal="left" vertical="top" wrapText="1"/>
    </xf>
    <xf numFmtId="0" fontId="2" fillId="8" borderId="114" xfId="2" applyFill="1" applyBorder="1" applyAlignment="1">
      <alignment horizontal="left" vertical="top" wrapText="1"/>
    </xf>
    <xf numFmtId="0" fontId="2" fillId="8" borderId="4" xfId="2" applyFill="1" applyBorder="1" applyAlignment="1">
      <alignment horizontal="left" vertical="top" wrapText="1"/>
    </xf>
    <xf numFmtId="0" fontId="2" fillId="8" borderId="0" xfId="2" applyFill="1" applyBorder="1" applyAlignment="1">
      <alignment horizontal="left" vertical="top" wrapText="1"/>
    </xf>
    <xf numFmtId="0" fontId="2" fillId="8" borderId="116" xfId="2" applyFill="1" applyBorder="1" applyAlignment="1">
      <alignment horizontal="left" vertical="top" wrapText="1"/>
    </xf>
    <xf numFmtId="0" fontId="0" fillId="8" borderId="120" xfId="3" applyFont="1" applyFill="1" applyBorder="1" applyAlignment="1">
      <alignment horizontal="left" vertical="center" wrapText="1"/>
    </xf>
    <xf numFmtId="0" fontId="7" fillId="8" borderId="120" xfId="3" applyFill="1" applyBorder="1" applyAlignment="1">
      <alignment horizontal="left" vertical="center" wrapText="1"/>
    </xf>
    <xf numFmtId="0" fontId="7" fillId="8" borderId="121" xfId="3" applyFill="1" applyBorder="1" applyAlignment="1">
      <alignment horizontal="left" vertical="center" wrapText="1"/>
    </xf>
    <xf numFmtId="0" fontId="2" fillId="8" borderId="111" xfId="2" applyFill="1" applyBorder="1" applyAlignment="1">
      <alignment horizontal="center" vertical="center" wrapText="1"/>
    </xf>
    <xf numFmtId="0" fontId="2" fillId="8" borderId="115" xfId="2" applyFill="1" applyBorder="1" applyAlignment="1">
      <alignment horizontal="center" vertical="center" wrapText="1"/>
    </xf>
    <xf numFmtId="0" fontId="2" fillId="8" borderId="117" xfId="2" applyFill="1" applyBorder="1" applyAlignment="1">
      <alignment horizontal="center" vertical="center" wrapText="1"/>
    </xf>
    <xf numFmtId="0" fontId="29" fillId="0" borderId="0" xfId="1" applyFont="1" applyAlignment="1">
      <alignment horizontal="center" vertical="center"/>
    </xf>
    <xf numFmtId="0" fontId="17" fillId="0" borderId="7" xfId="0" applyFont="1" applyBorder="1" applyAlignment="1">
      <alignment horizontal="center" vertical="center" wrapText="1"/>
    </xf>
  </cellXfs>
  <cellStyles count="5">
    <cellStyle name="ハイパーリンク" xfId="1" builtinId="8"/>
    <cellStyle name="桁区切り 2" xfId="4" xr:uid="{A7EACA6B-BEAA-44FB-8F52-B0937FB87673}"/>
    <cellStyle name="標準" xfId="0" builtinId="0"/>
    <cellStyle name="標準 3 2" xfId="2" xr:uid="{2C090B31-238A-4A0E-B67A-4828B8A8EB3F}"/>
    <cellStyle name="標準_【案】Ｈ１８調査票" xfId="3" xr:uid="{A631AA07-408A-4BD4-A58C-E51CD9ABC460}"/>
  </cellStyles>
  <dxfs count="88">
    <dxf>
      <fill>
        <patternFill>
          <bgColor theme="8" tint="0.79998168889431442"/>
        </patternFill>
      </fill>
    </dxf>
    <dxf>
      <fill>
        <patternFill>
          <bgColor theme="9"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b/>
        <i val="0"/>
        <color rgb="FF0070C0"/>
      </font>
    </dxf>
    <dxf>
      <fill>
        <patternFill>
          <bgColor rgb="FF00B050"/>
        </patternFill>
      </fill>
    </dxf>
    <dxf>
      <fill>
        <patternFill>
          <bgColor rgb="FFFFFF00"/>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5" tint="0.7999816888943144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Y$70" lockText="1" noThreeD="1"/>
</file>

<file path=xl/ctrlProps/ctrlProp2.xml><?xml version="1.0" encoding="utf-8"?>
<formControlPr xmlns="http://schemas.microsoft.com/office/spreadsheetml/2009/9/main" objectType="CheckBox" fmlaLink="$Y$6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69</xdr:row>
          <xdr:rowOff>38100</xdr:rowOff>
        </xdr:from>
        <xdr:to>
          <xdr:col>6</xdr:col>
          <xdr:colOff>361950</xdr:colOff>
          <xdr:row>69</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68</xdr:row>
          <xdr:rowOff>38100</xdr:rowOff>
        </xdr:from>
        <xdr:to>
          <xdr:col>6</xdr:col>
          <xdr:colOff>361950</xdr:colOff>
          <xdr:row>68</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4EEF17-274D-497C-A882-CC8635520885}" name="テーブル3" displayName="テーブル3" ref="A1:D4" totalsRowShown="0">
  <autoFilter ref="A1:D4" xr:uid="{D7E48D52-E05A-4506-8C40-6E41F5868164}"/>
  <tableColumns count="4">
    <tableColumn id="1" xr3:uid="{16470AFD-1AF9-40DE-8799-CBEB84EF7B6D}" name="設問番号"/>
    <tableColumn id="2" xr3:uid="{D4899867-6507-48E1-8967-4994037A4566}" name="設問内容" dataDxfId="87"/>
    <tableColumn id="3" xr3:uid="{4B9178BC-4378-40BB-8924-0A83B80CD06F}" name="回答番号"/>
    <tableColumn id="4" xr3:uid="{6A63759F-872E-46FF-AD9B-ABE042650AFB}" name="回答内容" dataDxfId="86"/>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CDDC-51A0-469B-9B3E-ADD240BFB78D}">
  <sheetPr codeName="Sheet7"/>
  <dimension ref="A1:D4"/>
  <sheetViews>
    <sheetView workbookViewId="0">
      <selection activeCell="D4" sqref="D4"/>
    </sheetView>
  </sheetViews>
  <sheetFormatPr defaultRowHeight="13.5"/>
  <cols>
    <col min="2" max="2" width="57.5" style="85" bestFit="1" customWidth="1"/>
    <col min="4" max="4" width="44.5" style="85" customWidth="1"/>
  </cols>
  <sheetData>
    <row r="1" spans="1:4">
      <c r="A1" t="s">
        <v>313</v>
      </c>
      <c r="B1" s="85" t="s">
        <v>314</v>
      </c>
      <c r="C1" t="s">
        <v>315</v>
      </c>
      <c r="D1" s="85" t="s">
        <v>316</v>
      </c>
    </row>
    <row r="2" spans="1:4" ht="40.5">
      <c r="A2" t="s">
        <v>310</v>
      </c>
      <c r="B2" s="85" t="s">
        <v>311</v>
      </c>
      <c r="C2" t="s">
        <v>312</v>
      </c>
      <c r="D2" s="85" t="s">
        <v>356</v>
      </c>
    </row>
    <row r="3" spans="1:4">
      <c r="A3" t="s">
        <v>321</v>
      </c>
      <c r="B3" s="85" t="s">
        <v>323</v>
      </c>
      <c r="C3" t="s">
        <v>322</v>
      </c>
      <c r="D3" s="85" t="s">
        <v>332</v>
      </c>
    </row>
    <row r="4" spans="1:4" ht="54">
      <c r="A4" t="s">
        <v>355</v>
      </c>
      <c r="B4" s="85" t="s">
        <v>357</v>
      </c>
      <c r="C4" t="s">
        <v>358</v>
      </c>
      <c r="D4" s="85" t="s">
        <v>360</v>
      </c>
    </row>
  </sheetData>
  <sheetProtection sheet="1" formatCells="0" formatColumns="0" formatRows="0"/>
  <phoneticPr fontId="15"/>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pageSetUpPr fitToPage="1"/>
  </sheetPr>
  <dimension ref="B1:Z102"/>
  <sheetViews>
    <sheetView tabSelected="1" zoomScale="80" zoomScaleNormal="80" workbookViewId="0">
      <selection activeCell="AC70" sqref="AC70"/>
    </sheetView>
  </sheetViews>
  <sheetFormatPr defaultColWidth="9" defaultRowHeight="14.25"/>
  <cols>
    <col min="1" max="1" width="2.5" style="1" customWidth="1"/>
    <col min="2" max="2" width="0.625" style="1" customWidth="1"/>
    <col min="3" max="6" width="6.5" style="1" customWidth="1"/>
    <col min="7" max="8" width="6" style="1" customWidth="1"/>
    <col min="9" max="9" width="5.625" style="1" customWidth="1"/>
    <col min="10" max="11" width="5.5" style="1" customWidth="1"/>
    <col min="12" max="12" width="6.25" style="1" customWidth="1"/>
    <col min="13" max="13" width="5.375" style="1" customWidth="1"/>
    <col min="14" max="14" width="5.625" style="1" customWidth="1"/>
    <col min="15" max="16" width="5.5" style="1" customWidth="1"/>
    <col min="17" max="17" width="9.5" style="1" customWidth="1"/>
    <col min="18" max="18" width="3.125" style="1" customWidth="1"/>
    <col min="19" max="21" width="5.25" style="1" customWidth="1"/>
    <col min="22" max="22" width="9.625" style="1" customWidth="1"/>
    <col min="23" max="23" width="4" style="1" customWidth="1"/>
    <col min="24" max="24" width="9.625" style="1" customWidth="1"/>
    <col min="25" max="25" width="9.125" style="1" hidden="1" customWidth="1"/>
    <col min="26" max="16384" width="9" style="1"/>
  </cols>
  <sheetData>
    <row r="1" spans="2:26" ht="10.5" customHeight="1" thickBot="1"/>
    <row r="2" spans="2:26" ht="22.5" customHeight="1" thickTop="1" thickBot="1">
      <c r="B2" s="2"/>
      <c r="C2" s="97" t="s">
        <v>362</v>
      </c>
      <c r="D2" s="2"/>
      <c r="E2" s="2"/>
      <c r="F2" s="2"/>
      <c r="G2" s="2"/>
      <c r="H2" s="2"/>
      <c r="I2" s="2"/>
      <c r="J2" s="2"/>
      <c r="K2" s="2"/>
      <c r="L2" s="2"/>
      <c r="M2" s="2"/>
      <c r="N2" s="2"/>
      <c r="O2" s="2"/>
      <c r="P2" s="2"/>
      <c r="Q2" s="2"/>
      <c r="R2" s="115" t="s">
        <v>31</v>
      </c>
      <c r="S2" s="116"/>
      <c r="T2" s="117"/>
      <c r="U2" s="117"/>
      <c r="V2" s="117"/>
      <c r="W2" s="117"/>
      <c r="X2" s="118"/>
      <c r="Z2" s="8" t="str">
        <f>IF(I80="あり",CONCATENATE(G80,I80),"")</f>
        <v/>
      </c>
    </row>
    <row r="3" spans="2:26" ht="22.5" customHeight="1" thickTop="1">
      <c r="B3" s="2"/>
      <c r="C3" s="119"/>
      <c r="D3" s="119"/>
      <c r="E3" s="119"/>
      <c r="F3" s="119"/>
      <c r="G3" s="2"/>
      <c r="H3" s="2"/>
      <c r="I3" s="2"/>
      <c r="J3" s="2"/>
      <c r="K3" s="2"/>
      <c r="L3" s="2"/>
      <c r="M3" s="2"/>
      <c r="N3" s="2"/>
      <c r="O3" s="2"/>
      <c r="P3" s="2"/>
      <c r="Q3" s="2"/>
      <c r="R3" s="2"/>
      <c r="S3" s="2"/>
      <c r="T3" s="2"/>
      <c r="U3" s="2"/>
      <c r="V3" s="2"/>
      <c r="W3" s="2"/>
      <c r="X3" s="2"/>
      <c r="Z3" s="8" t="str">
        <f>IF(O80&lt;&gt;"なし",CONCATENATE(M80,"あり",Q80),"")</f>
        <v/>
      </c>
    </row>
    <row r="4" spans="2:26" ht="22.5" customHeight="1" thickBot="1">
      <c r="B4" s="2"/>
      <c r="C4" s="6" t="s">
        <v>32</v>
      </c>
      <c r="D4" s="6"/>
      <c r="E4" s="7"/>
      <c r="F4" s="7"/>
      <c r="G4" s="7"/>
      <c r="H4" s="7"/>
      <c r="I4" s="7"/>
      <c r="J4" s="7"/>
      <c r="K4" s="7"/>
      <c r="L4" s="7"/>
      <c r="M4" s="7"/>
      <c r="N4" s="7"/>
      <c r="O4" s="7"/>
      <c r="P4" s="7"/>
      <c r="Q4" s="2"/>
      <c r="R4" s="2"/>
      <c r="S4" s="2"/>
      <c r="T4" s="2"/>
      <c r="U4" s="2"/>
      <c r="V4" s="2"/>
      <c r="W4" s="2"/>
      <c r="X4" s="2"/>
      <c r="Z4" s="8" t="str">
        <f>IF(U80="あり",CONCATENATE(S80,U80),"")</f>
        <v/>
      </c>
    </row>
    <row r="5" spans="2:26" ht="22.5" customHeight="1" thickTop="1">
      <c r="B5" s="2"/>
      <c r="C5" s="2"/>
      <c r="D5" s="2"/>
      <c r="E5" s="2"/>
      <c r="F5" s="2"/>
      <c r="G5" s="2"/>
      <c r="H5" s="2"/>
      <c r="I5" s="2"/>
      <c r="J5" s="2"/>
      <c r="K5" s="2"/>
      <c r="L5" s="2"/>
      <c r="M5" s="149" t="s">
        <v>329</v>
      </c>
      <c r="N5" s="120" t="s">
        <v>48</v>
      </c>
      <c r="O5" s="121"/>
      <c r="P5" s="122"/>
      <c r="Q5" s="122"/>
      <c r="R5" s="122"/>
      <c r="S5" s="122"/>
      <c r="T5" s="122"/>
      <c r="U5" s="122"/>
      <c r="V5" s="122"/>
      <c r="W5" s="122"/>
      <c r="X5" s="123"/>
      <c r="Z5" s="8" t="str">
        <f>IF(G81&lt;&gt;"なし",CONCATENATE(C81,G81),"")</f>
        <v/>
      </c>
    </row>
    <row r="6" spans="2:26" ht="22.5" customHeight="1">
      <c r="B6" s="2"/>
      <c r="C6" s="2"/>
      <c r="D6" s="2"/>
      <c r="E6" s="2"/>
      <c r="F6" s="2"/>
      <c r="G6" s="2"/>
      <c r="H6" s="2"/>
      <c r="I6" s="2"/>
      <c r="J6" s="2"/>
      <c r="K6" s="2"/>
      <c r="L6" s="2"/>
      <c r="M6" s="150"/>
      <c r="N6" s="124" t="s">
        <v>33</v>
      </c>
      <c r="O6" s="125"/>
      <c r="P6" s="126"/>
      <c r="Q6" s="126"/>
      <c r="R6" s="126"/>
      <c r="S6" s="126"/>
      <c r="T6" s="126"/>
      <c r="U6" s="126"/>
      <c r="V6" s="126"/>
      <c r="W6" s="126"/>
      <c r="X6" s="127"/>
      <c r="Z6" s="8"/>
    </row>
    <row r="7" spans="2:26" ht="22.5" customHeight="1" thickBot="1">
      <c r="B7" s="2"/>
      <c r="C7" s="2"/>
      <c r="D7" s="2"/>
      <c r="E7" s="2"/>
      <c r="F7" s="2"/>
      <c r="G7" s="2"/>
      <c r="H7" s="2"/>
      <c r="I7" s="2"/>
      <c r="J7" s="2"/>
      <c r="K7" s="49"/>
      <c r="L7" s="2"/>
      <c r="M7" s="151"/>
      <c r="N7" s="135" t="s">
        <v>328</v>
      </c>
      <c r="O7" s="136"/>
      <c r="P7" s="146"/>
      <c r="Q7" s="147"/>
      <c r="R7" s="147"/>
      <c r="S7" s="147"/>
      <c r="T7" s="136" t="s">
        <v>6</v>
      </c>
      <c r="U7" s="136"/>
      <c r="V7" s="146"/>
      <c r="W7" s="147"/>
      <c r="X7" s="148"/>
    </row>
    <row r="8" spans="2:26" ht="30" customHeight="1" thickTop="1">
      <c r="B8" s="2"/>
      <c r="C8" s="2"/>
      <c r="D8" s="2"/>
      <c r="E8" s="2"/>
      <c r="F8" s="2"/>
      <c r="G8" s="2"/>
      <c r="H8" s="2"/>
      <c r="I8" s="2"/>
      <c r="J8" s="2"/>
      <c r="K8" s="2"/>
      <c r="L8" s="2"/>
      <c r="M8" s="2"/>
      <c r="N8" s="2"/>
      <c r="O8" s="2"/>
      <c r="P8" s="2"/>
      <c r="Q8" s="2"/>
      <c r="R8" s="2"/>
      <c r="S8" s="2" t="s">
        <v>113</v>
      </c>
      <c r="T8" s="2"/>
      <c r="U8" s="2"/>
      <c r="V8" s="2"/>
      <c r="W8" s="2"/>
      <c r="X8" s="2"/>
    </row>
    <row r="9" spans="2:26" ht="22.5" customHeight="1">
      <c r="B9" s="2"/>
      <c r="C9" s="137" t="s">
        <v>34</v>
      </c>
      <c r="D9" s="137"/>
      <c r="E9" s="137"/>
      <c r="F9" s="137"/>
      <c r="G9" s="137"/>
      <c r="H9" s="137"/>
      <c r="I9" s="137"/>
      <c r="J9" s="137"/>
      <c r="K9" s="137"/>
      <c r="L9" s="137"/>
      <c r="M9" s="137"/>
      <c r="N9" s="137"/>
      <c r="O9" s="137"/>
      <c r="P9" s="137"/>
      <c r="Q9" s="137"/>
      <c r="R9" s="137"/>
      <c r="S9" s="137"/>
      <c r="T9" s="137"/>
      <c r="U9" s="137"/>
      <c r="V9" s="137"/>
      <c r="W9" s="137"/>
      <c r="X9" s="137"/>
    </row>
    <row r="10" spans="2:26" ht="18.95"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119" t="s">
        <v>155</v>
      </c>
      <c r="D11" s="119"/>
      <c r="E11" s="119"/>
      <c r="F11" s="119"/>
      <c r="G11" s="119"/>
      <c r="H11" s="119"/>
      <c r="I11" s="119"/>
      <c r="J11" s="119"/>
      <c r="K11" s="119"/>
      <c r="L11" s="119"/>
      <c r="M11" s="119"/>
      <c r="N11" s="119"/>
      <c r="O11" s="119"/>
      <c r="P11" s="119"/>
      <c r="Q11" s="119"/>
      <c r="R11" s="119"/>
      <c r="S11" s="119"/>
      <c r="T11" s="119"/>
      <c r="U11" s="119"/>
      <c r="V11" s="119"/>
      <c r="W11" s="119"/>
      <c r="X11" s="119"/>
    </row>
    <row r="12" spans="2:26" ht="21.6" customHeight="1" thickBot="1">
      <c r="B12" s="2"/>
      <c r="C12" s="138" t="s">
        <v>0</v>
      </c>
      <c r="D12" s="138"/>
      <c r="E12" s="138"/>
      <c r="F12" s="138"/>
      <c r="G12" s="138"/>
      <c r="H12" s="138"/>
      <c r="I12" s="138"/>
      <c r="J12" s="138"/>
      <c r="K12" s="138"/>
      <c r="L12" s="138"/>
      <c r="M12" s="138"/>
      <c r="N12" s="138"/>
      <c r="O12" s="138"/>
      <c r="P12" s="138"/>
      <c r="Q12" s="138"/>
      <c r="R12" s="138"/>
      <c r="S12" s="138"/>
      <c r="T12" s="138"/>
      <c r="U12" s="138"/>
      <c r="V12" s="138"/>
      <c r="W12" s="138"/>
      <c r="X12" s="138"/>
    </row>
    <row r="13" spans="2:26" ht="22.5" customHeight="1" thickTop="1" thickBot="1">
      <c r="B13" s="2"/>
      <c r="C13" s="139" t="s">
        <v>35</v>
      </c>
      <c r="D13" s="140"/>
      <c r="E13" s="140"/>
      <c r="F13" s="140"/>
      <c r="G13" s="143" t="s">
        <v>333</v>
      </c>
      <c r="H13" s="144"/>
      <c r="I13" s="144"/>
      <c r="J13" s="144"/>
      <c r="K13" s="144"/>
      <c r="L13" s="144"/>
      <c r="M13" s="144"/>
      <c r="N13" s="144"/>
      <c r="O13" s="144"/>
      <c r="P13" s="144"/>
      <c r="Q13" s="144"/>
      <c r="R13" s="144"/>
      <c r="S13" s="144"/>
      <c r="T13" s="144"/>
      <c r="U13" s="144"/>
      <c r="V13" s="144"/>
      <c r="W13" s="144"/>
      <c r="X13" s="145"/>
    </row>
    <row r="14" spans="2:26" ht="22.5" customHeight="1" thickBot="1">
      <c r="B14" s="2"/>
      <c r="C14" s="141"/>
      <c r="D14" s="142"/>
      <c r="E14" s="142"/>
      <c r="F14" s="142"/>
      <c r="G14" s="134"/>
      <c r="H14" s="132"/>
      <c r="I14" s="132"/>
      <c r="J14" s="132"/>
      <c r="K14" s="132"/>
      <c r="L14" s="132"/>
      <c r="M14" s="132"/>
      <c r="N14" s="132"/>
      <c r="O14" s="132"/>
      <c r="P14" s="132"/>
      <c r="Q14" s="132"/>
      <c r="R14" s="132"/>
      <c r="S14" s="132"/>
      <c r="T14" s="132"/>
      <c r="U14" s="132"/>
      <c r="V14" s="132"/>
      <c r="W14" s="132"/>
      <c r="X14" s="133"/>
    </row>
    <row r="15" spans="2:26" ht="22.5" customHeight="1" thickBot="1">
      <c r="B15" s="2"/>
      <c r="C15" s="128" t="s">
        <v>36</v>
      </c>
      <c r="D15" s="129"/>
      <c r="E15" s="129"/>
      <c r="F15" s="129"/>
      <c r="G15" s="131" t="s">
        <v>334</v>
      </c>
      <c r="H15" s="132"/>
      <c r="I15" s="132"/>
      <c r="J15" s="132"/>
      <c r="K15" s="132"/>
      <c r="L15" s="132"/>
      <c r="M15" s="132"/>
      <c r="N15" s="132"/>
      <c r="O15" s="132"/>
      <c r="P15" s="132"/>
      <c r="Q15" s="132"/>
      <c r="R15" s="132"/>
      <c r="S15" s="132"/>
      <c r="T15" s="132"/>
      <c r="U15" s="132"/>
      <c r="V15" s="132"/>
      <c r="W15" s="132"/>
      <c r="X15" s="133"/>
    </row>
    <row r="16" spans="2:26" ht="22.5" customHeight="1" thickBot="1">
      <c r="B16" s="2"/>
      <c r="C16" s="130"/>
      <c r="D16" s="129"/>
      <c r="E16" s="129"/>
      <c r="F16" s="129"/>
      <c r="G16" s="134"/>
      <c r="H16" s="132"/>
      <c r="I16" s="132"/>
      <c r="J16" s="132"/>
      <c r="K16" s="132"/>
      <c r="L16" s="132"/>
      <c r="M16" s="132"/>
      <c r="N16" s="132"/>
      <c r="O16" s="132"/>
      <c r="P16" s="132"/>
      <c r="Q16" s="132"/>
      <c r="R16" s="132"/>
      <c r="S16" s="132"/>
      <c r="T16" s="132"/>
      <c r="U16" s="132"/>
      <c r="V16" s="132"/>
      <c r="W16" s="132"/>
      <c r="X16" s="133"/>
    </row>
    <row r="17" spans="2:24" ht="22.5" customHeight="1" thickBot="1">
      <c r="B17" s="2"/>
      <c r="C17" s="128" t="s">
        <v>37</v>
      </c>
      <c r="D17" s="129"/>
      <c r="E17" s="129"/>
      <c r="F17" s="129"/>
      <c r="G17" s="131" t="s">
        <v>335</v>
      </c>
      <c r="H17" s="132"/>
      <c r="I17" s="132"/>
      <c r="J17" s="132"/>
      <c r="K17" s="132"/>
      <c r="L17" s="132"/>
      <c r="M17" s="132"/>
      <c r="N17" s="132"/>
      <c r="O17" s="132"/>
      <c r="P17" s="132"/>
      <c r="Q17" s="132"/>
      <c r="R17" s="132"/>
      <c r="S17" s="132"/>
      <c r="T17" s="132"/>
      <c r="U17" s="132"/>
      <c r="V17" s="132"/>
      <c r="W17" s="132"/>
      <c r="X17" s="133"/>
    </row>
    <row r="18" spans="2:24" ht="22.5" customHeight="1" thickBot="1">
      <c r="B18" s="2"/>
      <c r="C18" s="130"/>
      <c r="D18" s="129"/>
      <c r="E18" s="129"/>
      <c r="F18" s="129"/>
      <c r="G18" s="134"/>
      <c r="H18" s="132"/>
      <c r="I18" s="132"/>
      <c r="J18" s="132"/>
      <c r="K18" s="132"/>
      <c r="L18" s="132"/>
      <c r="M18" s="132"/>
      <c r="N18" s="132"/>
      <c r="O18" s="132"/>
      <c r="P18" s="132"/>
      <c r="Q18" s="132"/>
      <c r="R18" s="132"/>
      <c r="S18" s="132"/>
      <c r="T18" s="132"/>
      <c r="U18" s="132"/>
      <c r="V18" s="132"/>
      <c r="W18" s="132"/>
      <c r="X18" s="133"/>
    </row>
    <row r="19" spans="2:24" ht="22.5" customHeight="1" thickBot="1">
      <c r="B19" s="2"/>
      <c r="C19" s="152" t="s">
        <v>39</v>
      </c>
      <c r="D19" s="153"/>
      <c r="E19" s="153"/>
      <c r="F19" s="153"/>
      <c r="G19" s="154"/>
      <c r="H19" s="155"/>
      <c r="I19" s="155"/>
      <c r="J19" s="155"/>
      <c r="K19" s="155"/>
      <c r="L19" s="32" t="s">
        <v>3</v>
      </c>
      <c r="M19" s="155"/>
      <c r="N19" s="155"/>
      <c r="O19" s="155"/>
      <c r="P19" s="155"/>
      <c r="Q19" s="155"/>
      <c r="R19" s="156" t="s">
        <v>4</v>
      </c>
      <c r="S19" s="156"/>
      <c r="T19" s="156"/>
      <c r="U19" s="156"/>
      <c r="V19" s="156"/>
      <c r="W19" s="156"/>
      <c r="X19" s="157"/>
    </row>
    <row r="20" spans="2:24" ht="22.5" customHeight="1" thickTop="1">
      <c r="B20" s="2"/>
      <c r="C20" s="164" t="s">
        <v>38</v>
      </c>
      <c r="D20" s="165"/>
      <c r="E20" s="165"/>
      <c r="F20" s="166"/>
      <c r="G20" s="170" t="s">
        <v>40</v>
      </c>
      <c r="H20" s="171"/>
      <c r="I20" s="172"/>
      <c r="J20" s="173"/>
      <c r="K20" s="173"/>
      <c r="L20" s="173"/>
      <c r="M20" s="173"/>
      <c r="N20" s="173"/>
      <c r="O20" s="173"/>
      <c r="P20" s="173"/>
      <c r="Q20" s="173"/>
      <c r="R20" s="173"/>
      <c r="S20" s="173"/>
      <c r="T20" s="173"/>
      <c r="U20" s="173"/>
      <c r="V20" s="173"/>
      <c r="W20" s="173"/>
      <c r="X20" s="174"/>
    </row>
    <row r="21" spans="2:24" ht="22.5" customHeight="1" thickBot="1">
      <c r="B21" s="2"/>
      <c r="C21" s="167"/>
      <c r="D21" s="168"/>
      <c r="E21" s="168"/>
      <c r="F21" s="169"/>
      <c r="G21" s="175" t="s">
        <v>42</v>
      </c>
      <c r="H21" s="176"/>
      <c r="I21" s="177"/>
      <c r="J21" s="178"/>
      <c r="K21" s="178"/>
      <c r="L21" s="178"/>
      <c r="M21" s="178"/>
      <c r="N21" s="178"/>
      <c r="O21" s="178"/>
      <c r="P21" s="178"/>
      <c r="Q21" s="178"/>
      <c r="R21" s="178"/>
      <c r="S21" s="178"/>
      <c r="T21" s="178"/>
      <c r="U21" s="178"/>
      <c r="V21" s="178"/>
      <c r="W21" s="178"/>
      <c r="X21" s="179"/>
    </row>
    <row r="22" spans="2:24" ht="22.5" customHeight="1" thickTop="1">
      <c r="B22" s="2"/>
      <c r="C22" s="181" t="s">
        <v>41</v>
      </c>
      <c r="D22" s="182"/>
      <c r="E22" s="182"/>
      <c r="F22" s="183"/>
      <c r="G22" s="180" t="s">
        <v>28</v>
      </c>
      <c r="H22" s="180"/>
      <c r="I22" s="180" t="s">
        <v>6</v>
      </c>
      <c r="J22" s="180"/>
      <c r="K22" s="180"/>
      <c r="L22" s="180" t="s">
        <v>25</v>
      </c>
      <c r="M22" s="180"/>
      <c r="N22" s="180"/>
      <c r="O22" s="180"/>
      <c r="P22" s="180"/>
      <c r="Q22" s="180" t="s">
        <v>5</v>
      </c>
      <c r="R22" s="180"/>
      <c r="S22" s="158" t="s">
        <v>118</v>
      </c>
      <c r="T22" s="159"/>
      <c r="U22" s="159"/>
      <c r="V22" s="159"/>
      <c r="W22" s="159"/>
      <c r="X22" s="160"/>
    </row>
    <row r="23" spans="2:24" ht="45" customHeight="1">
      <c r="B23" s="2"/>
      <c r="C23" s="181"/>
      <c r="D23" s="182"/>
      <c r="E23" s="182"/>
      <c r="F23" s="183"/>
      <c r="G23" s="161" t="s">
        <v>26</v>
      </c>
      <c r="H23" s="162"/>
      <c r="I23" s="103"/>
      <c r="J23" s="104"/>
      <c r="K23" s="105"/>
      <c r="L23" s="106"/>
      <c r="M23" s="107"/>
      <c r="N23" s="107"/>
      <c r="O23" s="107"/>
      <c r="P23" s="108"/>
      <c r="Q23" s="106"/>
      <c r="R23" s="108"/>
      <c r="S23" s="106"/>
      <c r="T23" s="107"/>
      <c r="U23" s="107"/>
      <c r="V23" s="107"/>
      <c r="W23" s="107"/>
      <c r="X23" s="163"/>
    </row>
    <row r="24" spans="2:24" ht="45" customHeight="1">
      <c r="B24" s="2"/>
      <c r="C24" s="181"/>
      <c r="D24" s="182"/>
      <c r="E24" s="182"/>
      <c r="F24" s="183"/>
      <c r="G24" s="109" t="s">
        <v>71</v>
      </c>
      <c r="H24" s="110"/>
      <c r="I24" s="111"/>
      <c r="J24" s="112"/>
      <c r="K24" s="113"/>
      <c r="L24" s="111"/>
      <c r="M24" s="112"/>
      <c r="N24" s="112"/>
      <c r="O24" s="112"/>
      <c r="P24" s="113"/>
      <c r="Q24" s="111"/>
      <c r="R24" s="113"/>
      <c r="S24" s="111"/>
      <c r="T24" s="112"/>
      <c r="U24" s="112"/>
      <c r="V24" s="112"/>
      <c r="W24" s="112"/>
      <c r="X24" s="114"/>
    </row>
    <row r="25" spans="2:24" ht="45" customHeight="1">
      <c r="B25" s="2"/>
      <c r="C25" s="181"/>
      <c r="D25" s="182"/>
      <c r="E25" s="182"/>
      <c r="F25" s="183"/>
      <c r="G25" s="109" t="s">
        <v>71</v>
      </c>
      <c r="H25" s="110"/>
      <c r="I25" s="111"/>
      <c r="J25" s="112"/>
      <c r="K25" s="113"/>
      <c r="L25" s="111"/>
      <c r="M25" s="112"/>
      <c r="N25" s="112"/>
      <c r="O25" s="112"/>
      <c r="P25" s="113"/>
      <c r="Q25" s="111"/>
      <c r="R25" s="113"/>
      <c r="S25" s="111"/>
      <c r="T25" s="112"/>
      <c r="U25" s="112"/>
      <c r="V25" s="112"/>
      <c r="W25" s="112"/>
      <c r="X25" s="114"/>
    </row>
    <row r="26" spans="2:24" ht="45" customHeight="1">
      <c r="B26" s="2"/>
      <c r="C26" s="181"/>
      <c r="D26" s="182"/>
      <c r="E26" s="182"/>
      <c r="F26" s="183"/>
      <c r="G26" s="109" t="s">
        <v>71</v>
      </c>
      <c r="H26" s="110"/>
      <c r="I26" s="111"/>
      <c r="J26" s="112"/>
      <c r="K26" s="113"/>
      <c r="L26" s="111"/>
      <c r="M26" s="112"/>
      <c r="N26" s="112"/>
      <c r="O26" s="112"/>
      <c r="P26" s="113"/>
      <c r="Q26" s="111"/>
      <c r="R26" s="113"/>
      <c r="S26" s="111"/>
      <c r="T26" s="112"/>
      <c r="U26" s="112"/>
      <c r="V26" s="112"/>
      <c r="W26" s="112"/>
      <c r="X26" s="114"/>
    </row>
    <row r="27" spans="2:24" ht="45" customHeight="1">
      <c r="B27" s="2"/>
      <c r="C27" s="181"/>
      <c r="D27" s="182"/>
      <c r="E27" s="182"/>
      <c r="F27" s="183"/>
      <c r="G27" s="109" t="s">
        <v>71</v>
      </c>
      <c r="H27" s="110"/>
      <c r="I27" s="111"/>
      <c r="J27" s="112"/>
      <c r="K27" s="113"/>
      <c r="L27" s="111"/>
      <c r="M27" s="112"/>
      <c r="N27" s="112"/>
      <c r="O27" s="112"/>
      <c r="P27" s="113"/>
      <c r="Q27" s="111"/>
      <c r="R27" s="113"/>
      <c r="S27" s="111"/>
      <c r="T27" s="112"/>
      <c r="U27" s="112"/>
      <c r="V27" s="112"/>
      <c r="W27" s="112"/>
      <c r="X27" s="114"/>
    </row>
    <row r="28" spans="2:24" ht="45" customHeight="1">
      <c r="B28" s="2"/>
      <c r="C28" s="181"/>
      <c r="D28" s="182"/>
      <c r="E28" s="182"/>
      <c r="F28" s="183"/>
      <c r="G28" s="101" t="s">
        <v>71</v>
      </c>
      <c r="H28" s="102"/>
      <c r="I28" s="184"/>
      <c r="J28" s="185"/>
      <c r="K28" s="186"/>
      <c r="L28" s="184"/>
      <c r="M28" s="185"/>
      <c r="N28" s="185"/>
      <c r="O28" s="185"/>
      <c r="P28" s="186"/>
      <c r="Q28" s="184"/>
      <c r="R28" s="186"/>
      <c r="S28" s="184"/>
      <c r="T28" s="185"/>
      <c r="U28" s="185"/>
      <c r="V28" s="185"/>
      <c r="W28" s="185"/>
      <c r="X28" s="187"/>
    </row>
    <row r="29" spans="2:24" ht="18" customHeight="1" thickBot="1">
      <c r="B29" s="2"/>
      <c r="C29" s="181"/>
      <c r="D29" s="182"/>
      <c r="E29" s="182"/>
      <c r="F29" s="183"/>
      <c r="G29" s="192" t="s">
        <v>152</v>
      </c>
      <c r="H29" s="193"/>
      <c r="I29" s="193"/>
      <c r="J29" s="193"/>
      <c r="K29" s="193"/>
      <c r="L29" s="193"/>
      <c r="M29" s="193"/>
      <c r="N29" s="193"/>
      <c r="O29" s="193"/>
      <c r="P29" s="193"/>
      <c r="Q29" s="193"/>
      <c r="R29" s="193"/>
      <c r="S29" s="193"/>
      <c r="T29" s="193"/>
      <c r="U29" s="193"/>
      <c r="V29" s="193"/>
      <c r="W29" s="193"/>
      <c r="X29" s="194"/>
    </row>
    <row r="30" spans="2:24" ht="24" customHeight="1">
      <c r="B30" s="2"/>
      <c r="C30" s="152" t="s">
        <v>43</v>
      </c>
      <c r="D30" s="153"/>
      <c r="E30" s="153"/>
      <c r="F30" s="258"/>
      <c r="G30" s="188" t="s">
        <v>28</v>
      </c>
      <c r="H30" s="188"/>
      <c r="I30" s="188" t="s">
        <v>6</v>
      </c>
      <c r="J30" s="188"/>
      <c r="K30" s="188"/>
      <c r="L30" s="189" t="s">
        <v>117</v>
      </c>
      <c r="M30" s="190"/>
      <c r="N30" s="191"/>
      <c r="O30" s="189" t="s">
        <v>5</v>
      </c>
      <c r="P30" s="191"/>
      <c r="Q30" s="189" t="s">
        <v>118</v>
      </c>
      <c r="R30" s="190"/>
      <c r="S30" s="190"/>
      <c r="T30" s="190"/>
      <c r="U30" s="191"/>
      <c r="V30" s="98" t="s">
        <v>159</v>
      </c>
      <c r="W30" s="195" t="s">
        <v>157</v>
      </c>
      <c r="X30" s="196"/>
    </row>
    <row r="31" spans="2:24" ht="45" customHeight="1">
      <c r="B31" s="2"/>
      <c r="C31" s="181"/>
      <c r="D31" s="182"/>
      <c r="E31" s="182"/>
      <c r="F31" s="183"/>
      <c r="G31" s="161" t="s">
        <v>26</v>
      </c>
      <c r="H31" s="162"/>
      <c r="I31" s="103"/>
      <c r="J31" s="104"/>
      <c r="K31" s="105"/>
      <c r="L31" s="103"/>
      <c r="M31" s="104"/>
      <c r="N31" s="104"/>
      <c r="O31" s="103"/>
      <c r="P31" s="105"/>
      <c r="Q31" s="106"/>
      <c r="R31" s="107"/>
      <c r="S31" s="107"/>
      <c r="T31" s="107"/>
      <c r="U31" s="108"/>
      <c r="V31" s="53" t="s">
        <v>158</v>
      </c>
      <c r="W31" s="197" t="s">
        <v>156</v>
      </c>
      <c r="X31" s="198"/>
    </row>
    <row r="32" spans="2:24" ht="45" customHeight="1">
      <c r="B32" s="2"/>
      <c r="C32" s="181"/>
      <c r="D32" s="182"/>
      <c r="E32" s="182"/>
      <c r="F32" s="183"/>
      <c r="G32" s="109" t="s">
        <v>71</v>
      </c>
      <c r="H32" s="110"/>
      <c r="I32" s="111"/>
      <c r="J32" s="112"/>
      <c r="K32" s="113"/>
      <c r="L32" s="111"/>
      <c r="M32" s="112"/>
      <c r="N32" s="113"/>
      <c r="O32" s="111"/>
      <c r="P32" s="113"/>
      <c r="Q32" s="111"/>
      <c r="R32" s="112"/>
      <c r="S32" s="112"/>
      <c r="T32" s="112"/>
      <c r="U32" s="113"/>
      <c r="V32" s="56" t="s">
        <v>158</v>
      </c>
      <c r="W32" s="199" t="s">
        <v>156</v>
      </c>
      <c r="X32" s="200"/>
    </row>
    <row r="33" spans="2:24" ht="45" customHeight="1">
      <c r="B33" s="2"/>
      <c r="C33" s="181"/>
      <c r="D33" s="182"/>
      <c r="E33" s="182"/>
      <c r="F33" s="183"/>
      <c r="G33" s="109" t="s">
        <v>71</v>
      </c>
      <c r="H33" s="110"/>
      <c r="I33" s="111"/>
      <c r="J33" s="112"/>
      <c r="K33" s="113"/>
      <c r="L33" s="111"/>
      <c r="M33" s="112"/>
      <c r="N33" s="113"/>
      <c r="O33" s="111"/>
      <c r="P33" s="113"/>
      <c r="Q33" s="111"/>
      <c r="R33" s="112"/>
      <c r="S33" s="112"/>
      <c r="T33" s="112"/>
      <c r="U33" s="113"/>
      <c r="V33" s="56" t="s">
        <v>158</v>
      </c>
      <c r="W33" s="199" t="s">
        <v>156</v>
      </c>
      <c r="X33" s="200"/>
    </row>
    <row r="34" spans="2:24" ht="45" customHeight="1">
      <c r="B34" s="2"/>
      <c r="C34" s="181"/>
      <c r="D34" s="182"/>
      <c r="E34" s="182"/>
      <c r="F34" s="183"/>
      <c r="G34" s="109" t="s">
        <v>71</v>
      </c>
      <c r="H34" s="110"/>
      <c r="I34" s="111"/>
      <c r="J34" s="112"/>
      <c r="K34" s="113"/>
      <c r="L34" s="111"/>
      <c r="M34" s="112"/>
      <c r="N34" s="113"/>
      <c r="O34" s="111"/>
      <c r="P34" s="113"/>
      <c r="Q34" s="111"/>
      <c r="R34" s="112"/>
      <c r="S34" s="112"/>
      <c r="T34" s="112"/>
      <c r="U34" s="113"/>
      <c r="V34" s="56" t="s">
        <v>158</v>
      </c>
      <c r="W34" s="199" t="s">
        <v>156</v>
      </c>
      <c r="X34" s="200"/>
    </row>
    <row r="35" spans="2:24" ht="45" customHeight="1">
      <c r="B35" s="2"/>
      <c r="C35" s="181"/>
      <c r="D35" s="182"/>
      <c r="E35" s="182"/>
      <c r="F35" s="183"/>
      <c r="G35" s="109" t="s">
        <v>71</v>
      </c>
      <c r="H35" s="110"/>
      <c r="I35" s="111"/>
      <c r="J35" s="112"/>
      <c r="K35" s="113"/>
      <c r="L35" s="111"/>
      <c r="M35" s="112"/>
      <c r="N35" s="113"/>
      <c r="O35" s="111"/>
      <c r="P35" s="113"/>
      <c r="Q35" s="111"/>
      <c r="R35" s="112"/>
      <c r="S35" s="112"/>
      <c r="T35" s="112"/>
      <c r="U35" s="113"/>
      <c r="V35" s="56" t="s">
        <v>158</v>
      </c>
      <c r="W35" s="199" t="s">
        <v>156</v>
      </c>
      <c r="X35" s="200"/>
    </row>
    <row r="36" spans="2:24" ht="45" customHeight="1">
      <c r="B36" s="2"/>
      <c r="C36" s="181"/>
      <c r="D36" s="182"/>
      <c r="E36" s="182"/>
      <c r="F36" s="183"/>
      <c r="G36" s="101" t="s">
        <v>71</v>
      </c>
      <c r="H36" s="102"/>
      <c r="I36" s="184"/>
      <c r="J36" s="185"/>
      <c r="K36" s="186"/>
      <c r="L36" s="184"/>
      <c r="M36" s="185"/>
      <c r="N36" s="186"/>
      <c r="O36" s="184"/>
      <c r="P36" s="186"/>
      <c r="Q36" s="184"/>
      <c r="R36" s="185"/>
      <c r="S36" s="185"/>
      <c r="T36" s="185"/>
      <c r="U36" s="186"/>
      <c r="V36" s="57" t="s">
        <v>158</v>
      </c>
      <c r="W36" s="215" t="s">
        <v>156</v>
      </c>
      <c r="X36" s="216"/>
    </row>
    <row r="37" spans="2:24" ht="18" customHeight="1" thickBot="1">
      <c r="B37" s="2"/>
      <c r="C37" s="285"/>
      <c r="D37" s="286"/>
      <c r="E37" s="286"/>
      <c r="F37" s="287"/>
      <c r="G37" s="212" t="s">
        <v>152</v>
      </c>
      <c r="H37" s="213"/>
      <c r="I37" s="213"/>
      <c r="J37" s="213"/>
      <c r="K37" s="213"/>
      <c r="L37" s="213"/>
      <c r="M37" s="213"/>
      <c r="N37" s="213"/>
      <c r="O37" s="213"/>
      <c r="P37" s="213"/>
      <c r="Q37" s="213"/>
      <c r="R37" s="213"/>
      <c r="S37" s="213"/>
      <c r="T37" s="213"/>
      <c r="U37" s="213"/>
      <c r="V37" s="213"/>
      <c r="W37" s="213"/>
      <c r="X37" s="214"/>
    </row>
    <row r="38" spans="2:24" ht="5.25" customHeight="1">
      <c r="B38" s="2"/>
      <c r="C38" s="152" t="s">
        <v>336</v>
      </c>
      <c r="D38" s="153"/>
      <c r="E38" s="153"/>
      <c r="F38" s="258"/>
      <c r="G38" s="259"/>
      <c r="H38" s="260"/>
      <c r="I38" s="260"/>
      <c r="J38" s="260"/>
      <c r="K38" s="260"/>
      <c r="L38" s="260"/>
      <c r="M38" s="260"/>
      <c r="N38" s="260"/>
      <c r="O38" s="260"/>
      <c r="P38" s="260"/>
      <c r="Q38" s="260"/>
      <c r="R38" s="260"/>
      <c r="S38" s="260"/>
      <c r="T38" s="260"/>
      <c r="U38" s="260"/>
      <c r="V38" s="260"/>
      <c r="W38" s="260"/>
      <c r="X38" s="261"/>
    </row>
    <row r="39" spans="2:24" ht="3.75" customHeight="1">
      <c r="B39" s="2"/>
      <c r="C39" s="181"/>
      <c r="D39" s="182"/>
      <c r="E39" s="182"/>
      <c r="F39" s="183"/>
      <c r="G39" s="201"/>
      <c r="H39" s="202"/>
      <c r="I39" s="202"/>
      <c r="J39" s="202"/>
      <c r="K39" s="202"/>
      <c r="L39" s="202"/>
      <c r="M39" s="202"/>
      <c r="N39" s="202"/>
      <c r="O39" s="202"/>
      <c r="P39" s="202"/>
      <c r="Q39" s="202"/>
      <c r="R39" s="202"/>
      <c r="S39" s="202"/>
      <c r="T39" s="202"/>
      <c r="U39" s="202"/>
      <c r="V39" s="202"/>
      <c r="W39" s="202"/>
      <c r="X39" s="203"/>
    </row>
    <row r="40" spans="2:24" ht="26.25" customHeight="1">
      <c r="B40" s="2"/>
      <c r="C40" s="181"/>
      <c r="D40" s="182"/>
      <c r="E40" s="182"/>
      <c r="F40" s="183"/>
      <c r="G40" s="204" t="s">
        <v>7</v>
      </c>
      <c r="H40" s="205"/>
      <c r="I40" s="205"/>
      <c r="J40" s="206"/>
      <c r="K40" s="207"/>
      <c r="L40" s="207"/>
      <c r="M40" s="207"/>
      <c r="N40" s="14" t="s">
        <v>1</v>
      </c>
      <c r="O40" s="202" t="s">
        <v>2</v>
      </c>
      <c r="P40" s="202"/>
      <c r="Q40" s="202"/>
      <c r="R40" s="202"/>
      <c r="S40" s="202"/>
      <c r="T40" s="202"/>
      <c r="U40" s="202"/>
      <c r="V40" s="202"/>
      <c r="W40" s="202"/>
      <c r="X40" s="203"/>
    </row>
    <row r="41" spans="2:24" ht="26.25" customHeight="1">
      <c r="B41" s="2"/>
      <c r="C41" s="181"/>
      <c r="D41" s="182"/>
      <c r="E41" s="182"/>
      <c r="F41" s="183"/>
      <c r="G41" s="208" t="s">
        <v>324</v>
      </c>
      <c r="H41" s="209"/>
      <c r="I41" s="209"/>
      <c r="J41" s="210"/>
      <c r="K41" s="211"/>
      <c r="L41" s="211"/>
      <c r="M41" s="211"/>
      <c r="N41" s="15" t="s">
        <v>1</v>
      </c>
      <c r="O41" s="202" t="s">
        <v>2</v>
      </c>
      <c r="P41" s="202"/>
      <c r="Q41" s="202"/>
      <c r="R41" s="202"/>
      <c r="S41" s="202"/>
      <c r="T41" s="202"/>
      <c r="U41" s="202"/>
      <c r="V41" s="202"/>
      <c r="W41" s="202"/>
      <c r="X41" s="203"/>
    </row>
    <row r="42" spans="2:24" ht="26.25" customHeight="1">
      <c r="B42" s="2"/>
      <c r="C42" s="181"/>
      <c r="D42" s="182"/>
      <c r="E42" s="182"/>
      <c r="F42" s="183"/>
      <c r="G42" s="208" t="s">
        <v>29</v>
      </c>
      <c r="H42" s="209"/>
      <c r="I42" s="209"/>
      <c r="J42" s="233"/>
      <c r="K42" s="234"/>
      <c r="L42" s="234"/>
      <c r="M42" s="234"/>
      <c r="N42" s="15" t="s">
        <v>1</v>
      </c>
      <c r="O42" s="96" t="s">
        <v>346</v>
      </c>
      <c r="P42" s="47"/>
      <c r="Q42" s="47"/>
      <c r="R42" s="47"/>
      <c r="S42" s="47"/>
      <c r="T42" s="47"/>
      <c r="U42" s="47"/>
      <c r="V42" s="47"/>
      <c r="W42" s="47"/>
      <c r="X42" s="48"/>
    </row>
    <row r="43" spans="2:24" ht="14.25" hidden="1" customHeight="1">
      <c r="B43" s="2"/>
      <c r="C43" s="181"/>
      <c r="D43" s="182"/>
      <c r="E43" s="182"/>
      <c r="F43" s="183"/>
      <c r="G43" s="208"/>
      <c r="H43" s="209"/>
      <c r="I43" s="209"/>
      <c r="J43" s="210"/>
      <c r="K43" s="211"/>
      <c r="L43" s="211"/>
      <c r="M43" s="211"/>
      <c r="N43" s="15" t="s">
        <v>1</v>
      </c>
      <c r="O43" s="47"/>
      <c r="P43" s="47"/>
      <c r="Q43" s="47"/>
      <c r="R43" s="47"/>
      <c r="S43" s="47"/>
      <c r="T43" s="47"/>
      <c r="U43" s="47"/>
      <c r="V43" s="47"/>
      <c r="W43" s="47"/>
      <c r="X43" s="48"/>
    </row>
    <row r="44" spans="2:24" ht="26.25" customHeight="1">
      <c r="B44" s="2"/>
      <c r="C44" s="181"/>
      <c r="D44" s="182"/>
      <c r="E44" s="182"/>
      <c r="F44" s="183"/>
      <c r="G44" s="235" t="s">
        <v>114</v>
      </c>
      <c r="H44" s="236"/>
      <c r="I44" s="236"/>
      <c r="J44" s="237"/>
      <c r="K44" s="238"/>
      <c r="L44" s="238"/>
      <c r="M44" s="238"/>
      <c r="N44" s="16" t="s">
        <v>1</v>
      </c>
      <c r="O44" s="239" t="str">
        <f>"大阪大学に派遣する企業等共同研究員1名・1ヶ月あたり　36,600円（左記金額の場合"&amp;J44/36600&amp;"か月分）"</f>
        <v>大阪大学に派遣する企業等共同研究員1名・1ヶ月あたり　36,600円（左記金額の場合0か月分）</v>
      </c>
      <c r="P44" s="239"/>
      <c r="Q44" s="239"/>
      <c r="R44" s="239"/>
      <c r="S44" s="239"/>
      <c r="T44" s="239"/>
      <c r="U44" s="239"/>
      <c r="V44" s="239"/>
      <c r="W44" s="239"/>
      <c r="X44" s="240"/>
    </row>
    <row r="45" spans="2:24" ht="22.5" customHeight="1" thickBot="1">
      <c r="B45" s="2"/>
      <c r="C45" s="167"/>
      <c r="D45" s="168"/>
      <c r="E45" s="168"/>
      <c r="F45" s="169"/>
      <c r="G45" s="252" t="s">
        <v>72</v>
      </c>
      <c r="H45" s="253"/>
      <c r="I45" s="253"/>
      <c r="J45" s="254">
        <f>SUM(J40:M44)</f>
        <v>0</v>
      </c>
      <c r="K45" s="255"/>
      <c r="L45" s="255"/>
      <c r="M45" s="255"/>
      <c r="N45" s="50" t="s">
        <v>1</v>
      </c>
      <c r="O45" s="256"/>
      <c r="P45" s="256"/>
      <c r="Q45" s="256"/>
      <c r="R45" s="256"/>
      <c r="S45" s="256"/>
      <c r="T45" s="256"/>
      <c r="U45" s="256"/>
      <c r="V45" s="256"/>
      <c r="W45" s="256"/>
      <c r="X45" s="257"/>
    </row>
    <row r="46" spans="2:24" ht="22.5" customHeight="1" thickTop="1">
      <c r="B46" s="2"/>
      <c r="C46" s="217" t="s">
        <v>147</v>
      </c>
      <c r="D46" s="218"/>
      <c r="E46" s="218"/>
      <c r="F46" s="218"/>
      <c r="G46" s="223" t="s">
        <v>46</v>
      </c>
      <c r="H46" s="224"/>
      <c r="I46" s="225" t="s">
        <v>47</v>
      </c>
      <c r="J46" s="226"/>
      <c r="K46" s="223" t="s">
        <v>48</v>
      </c>
      <c r="L46" s="224"/>
      <c r="M46" s="227"/>
      <c r="N46" s="227"/>
      <c r="O46" s="227"/>
      <c r="P46" s="227"/>
      <c r="Q46" s="227"/>
      <c r="R46" s="227"/>
      <c r="S46" s="227"/>
      <c r="T46" s="227"/>
      <c r="U46" s="227"/>
      <c r="V46" s="227"/>
      <c r="W46" s="227"/>
      <c r="X46" s="228"/>
    </row>
    <row r="47" spans="2:24" ht="22.5" customHeight="1">
      <c r="B47" s="2"/>
      <c r="C47" s="219"/>
      <c r="D47" s="220"/>
      <c r="E47" s="220"/>
      <c r="F47" s="220"/>
      <c r="G47" s="229" t="s">
        <v>20</v>
      </c>
      <c r="H47" s="230"/>
      <c r="I47" s="231"/>
      <c r="J47" s="231"/>
      <c r="K47" s="231"/>
      <c r="L47" s="231"/>
      <c r="M47" s="231"/>
      <c r="N47" s="232"/>
      <c r="O47" s="241" t="s">
        <v>23</v>
      </c>
      <c r="P47" s="242"/>
      <c r="Q47" s="231"/>
      <c r="R47" s="231"/>
      <c r="S47" s="231"/>
      <c r="T47" s="231"/>
      <c r="U47" s="231"/>
      <c r="V47" s="231"/>
      <c r="W47" s="231"/>
      <c r="X47" s="243"/>
    </row>
    <row r="48" spans="2:24" ht="22.5" customHeight="1" thickBot="1">
      <c r="B48" s="2"/>
      <c r="C48" s="221"/>
      <c r="D48" s="222"/>
      <c r="E48" s="222"/>
      <c r="F48" s="222"/>
      <c r="G48" s="244" t="s">
        <v>24</v>
      </c>
      <c r="H48" s="245"/>
      <c r="I48" s="246"/>
      <c r="J48" s="246"/>
      <c r="K48" s="246"/>
      <c r="L48" s="246"/>
      <c r="M48" s="246"/>
      <c r="N48" s="247"/>
      <c r="O48" s="248" t="s">
        <v>21</v>
      </c>
      <c r="P48" s="249"/>
      <c r="Q48" s="250"/>
      <c r="R48" s="250"/>
      <c r="S48" s="250"/>
      <c r="T48" s="250"/>
      <c r="U48" s="250"/>
      <c r="V48" s="250"/>
      <c r="W48" s="250"/>
      <c r="X48" s="251"/>
    </row>
    <row r="49" spans="2:25" ht="22.5" customHeight="1">
      <c r="B49" s="2"/>
      <c r="C49" s="265" t="s">
        <v>77</v>
      </c>
      <c r="D49" s="266"/>
      <c r="E49" s="266"/>
      <c r="F49" s="266"/>
      <c r="G49" s="189" t="s">
        <v>78</v>
      </c>
      <c r="H49" s="190"/>
      <c r="I49" s="190"/>
      <c r="J49" s="190"/>
      <c r="K49" s="190"/>
      <c r="L49" s="190"/>
      <c r="M49" s="190"/>
      <c r="N49" s="190"/>
      <c r="O49" s="190"/>
      <c r="P49" s="276"/>
      <c r="Q49" s="277" t="s">
        <v>338</v>
      </c>
      <c r="R49" s="278"/>
      <c r="S49" s="278"/>
      <c r="T49" s="278"/>
      <c r="U49" s="278"/>
      <c r="V49" s="278"/>
      <c r="W49" s="278"/>
      <c r="X49" s="279"/>
      <c r="Y49" s="2" t="s">
        <v>338</v>
      </c>
    </row>
    <row r="50" spans="2:25" ht="22.5" customHeight="1">
      <c r="B50" s="2"/>
      <c r="C50" s="219"/>
      <c r="D50" s="220"/>
      <c r="E50" s="220"/>
      <c r="F50" s="220"/>
      <c r="G50" s="229" t="s">
        <v>46</v>
      </c>
      <c r="H50" s="230"/>
      <c r="I50" s="231" t="s">
        <v>47</v>
      </c>
      <c r="J50" s="232"/>
      <c r="K50" s="229" t="s">
        <v>48</v>
      </c>
      <c r="L50" s="230"/>
      <c r="M50" s="269"/>
      <c r="N50" s="269"/>
      <c r="O50" s="269"/>
      <c r="P50" s="269"/>
      <c r="Q50" s="269"/>
      <c r="R50" s="269"/>
      <c r="S50" s="269"/>
      <c r="T50" s="269"/>
      <c r="U50" s="269"/>
      <c r="V50" s="269"/>
      <c r="W50" s="269"/>
      <c r="X50" s="270"/>
      <c r="Y50" s="2" t="s">
        <v>339</v>
      </c>
    </row>
    <row r="51" spans="2:25" ht="22.5" customHeight="1">
      <c r="B51" s="2"/>
      <c r="C51" s="219"/>
      <c r="D51" s="220"/>
      <c r="E51" s="220"/>
      <c r="F51" s="220"/>
      <c r="G51" s="229" t="s">
        <v>20</v>
      </c>
      <c r="H51" s="230"/>
      <c r="I51" s="231"/>
      <c r="J51" s="231"/>
      <c r="K51" s="231"/>
      <c r="L51" s="231"/>
      <c r="M51" s="231"/>
      <c r="N51" s="232"/>
      <c r="O51" s="241" t="s">
        <v>23</v>
      </c>
      <c r="P51" s="242"/>
      <c r="Q51" s="231"/>
      <c r="R51" s="231"/>
      <c r="S51" s="231"/>
      <c r="T51" s="231"/>
      <c r="U51" s="231"/>
      <c r="V51" s="231"/>
      <c r="W51" s="231"/>
      <c r="X51" s="243"/>
      <c r="Y51" s="2" t="s">
        <v>340</v>
      </c>
    </row>
    <row r="52" spans="2:25" ht="22.5" customHeight="1" thickBot="1">
      <c r="B52" s="2"/>
      <c r="C52" s="267"/>
      <c r="D52" s="268"/>
      <c r="E52" s="268"/>
      <c r="F52" s="268"/>
      <c r="G52" s="244" t="s">
        <v>24</v>
      </c>
      <c r="H52" s="245"/>
      <c r="I52" s="246"/>
      <c r="J52" s="246"/>
      <c r="K52" s="246"/>
      <c r="L52" s="246"/>
      <c r="M52" s="246"/>
      <c r="N52" s="247"/>
      <c r="O52" s="248" t="s">
        <v>21</v>
      </c>
      <c r="P52" s="249"/>
      <c r="Q52" s="250"/>
      <c r="R52" s="250"/>
      <c r="S52" s="250"/>
      <c r="T52" s="250"/>
      <c r="U52" s="250"/>
      <c r="V52" s="250"/>
      <c r="W52" s="250"/>
      <c r="X52" s="251"/>
    </row>
    <row r="53" spans="2:25" ht="22.5" customHeight="1">
      <c r="B53" s="2"/>
      <c r="C53" s="262" t="s">
        <v>347</v>
      </c>
      <c r="D53" s="263"/>
      <c r="E53" s="263"/>
      <c r="F53" s="264"/>
      <c r="G53" s="280" t="s">
        <v>330</v>
      </c>
      <c r="H53" s="281"/>
      <c r="I53" s="281"/>
      <c r="J53" s="281"/>
      <c r="K53" s="281"/>
      <c r="L53" s="281"/>
      <c r="M53" s="281"/>
      <c r="N53" s="281"/>
      <c r="O53" s="277" t="s">
        <v>320</v>
      </c>
      <c r="P53" s="278"/>
      <c r="Q53" s="278"/>
      <c r="R53" s="278"/>
      <c r="S53" s="278"/>
      <c r="T53" s="278"/>
      <c r="U53" s="278"/>
      <c r="V53" s="278"/>
      <c r="W53" s="278"/>
      <c r="X53" s="279"/>
      <c r="Y53" s="2" t="s">
        <v>341</v>
      </c>
    </row>
    <row r="54" spans="2:25" ht="22.5" customHeight="1">
      <c r="B54" s="2"/>
      <c r="C54" s="262"/>
      <c r="D54" s="263"/>
      <c r="E54" s="263"/>
      <c r="F54" s="264"/>
      <c r="G54" s="282" t="s">
        <v>48</v>
      </c>
      <c r="H54" s="283"/>
      <c r="I54" s="283"/>
      <c r="J54" s="283"/>
      <c r="K54" s="283"/>
      <c r="L54" s="284"/>
      <c r="M54" s="269"/>
      <c r="N54" s="269"/>
      <c r="O54" s="269"/>
      <c r="P54" s="269"/>
      <c r="Q54" s="269"/>
      <c r="R54" s="269"/>
      <c r="S54" s="269"/>
      <c r="T54" s="269"/>
      <c r="U54" s="269"/>
      <c r="V54" s="269"/>
      <c r="W54" s="269"/>
      <c r="X54" s="270"/>
      <c r="Y54" s="2" t="s">
        <v>342</v>
      </c>
    </row>
    <row r="55" spans="2:25" ht="22.5" customHeight="1" thickBot="1">
      <c r="B55" s="2"/>
      <c r="C55" s="262"/>
      <c r="D55" s="263"/>
      <c r="E55" s="263"/>
      <c r="F55" s="264"/>
      <c r="G55" s="271" t="s">
        <v>331</v>
      </c>
      <c r="H55" s="272"/>
      <c r="I55" s="250"/>
      <c r="J55" s="250"/>
      <c r="K55" s="250"/>
      <c r="L55" s="250"/>
      <c r="M55" s="250"/>
      <c r="N55" s="273"/>
      <c r="O55" s="274" t="s">
        <v>49</v>
      </c>
      <c r="P55" s="275"/>
      <c r="Q55" s="250"/>
      <c r="R55" s="250"/>
      <c r="S55" s="250"/>
      <c r="T55" s="250"/>
      <c r="U55" s="250"/>
      <c r="V55" s="250"/>
      <c r="W55" s="250"/>
      <c r="X55" s="251"/>
      <c r="Y55" s="2" t="s">
        <v>340</v>
      </c>
    </row>
    <row r="56" spans="2:25" ht="22.5" customHeight="1">
      <c r="B56" s="2"/>
      <c r="C56" s="152" t="s">
        <v>50</v>
      </c>
      <c r="D56" s="153"/>
      <c r="E56" s="153"/>
      <c r="F56" s="258"/>
      <c r="G56" s="296" t="s">
        <v>153</v>
      </c>
      <c r="H56" s="297"/>
      <c r="I56" s="297"/>
      <c r="J56" s="297"/>
      <c r="K56" s="297"/>
      <c r="L56" s="298"/>
      <c r="M56" s="294" t="s">
        <v>320</v>
      </c>
      <c r="N56" s="294"/>
      <c r="O56" s="294"/>
      <c r="P56" s="294"/>
      <c r="Q56" s="294"/>
      <c r="R56" s="294"/>
      <c r="S56" s="294"/>
      <c r="T56" s="294"/>
      <c r="U56" s="294"/>
      <c r="V56" s="294"/>
      <c r="W56" s="294"/>
      <c r="X56" s="295"/>
      <c r="Y56" s="2" t="s">
        <v>341</v>
      </c>
    </row>
    <row r="57" spans="2:25" ht="158.25" customHeight="1">
      <c r="B57" s="2"/>
      <c r="C57" s="181"/>
      <c r="D57" s="182"/>
      <c r="E57" s="182"/>
      <c r="F57" s="183"/>
      <c r="G57" s="302" t="s">
        <v>337</v>
      </c>
      <c r="H57" s="303"/>
      <c r="I57" s="303"/>
      <c r="J57" s="303"/>
      <c r="K57" s="303"/>
      <c r="L57" s="303"/>
      <c r="M57" s="303"/>
      <c r="N57" s="303"/>
      <c r="O57" s="303"/>
      <c r="P57" s="303"/>
      <c r="Q57" s="303"/>
      <c r="R57" s="303"/>
      <c r="S57" s="303"/>
      <c r="T57" s="303"/>
      <c r="U57" s="303"/>
      <c r="V57" s="303"/>
      <c r="W57" s="303"/>
      <c r="X57" s="304"/>
      <c r="Y57" s="2" t="s">
        <v>343</v>
      </c>
    </row>
    <row r="58" spans="2:25" ht="30.75" customHeight="1" thickBot="1">
      <c r="B58" s="2"/>
      <c r="C58" s="285"/>
      <c r="D58" s="286"/>
      <c r="E58" s="286"/>
      <c r="F58" s="287"/>
      <c r="G58" s="305" t="s">
        <v>51</v>
      </c>
      <c r="H58" s="305"/>
      <c r="I58" s="306" t="s">
        <v>70</v>
      </c>
      <c r="J58" s="307"/>
      <c r="K58" s="307"/>
      <c r="L58" s="307"/>
      <c r="M58" s="307"/>
      <c r="N58" s="307"/>
      <c r="O58" s="307"/>
      <c r="P58" s="307"/>
      <c r="Q58" s="307"/>
      <c r="R58" s="307"/>
      <c r="S58" s="307"/>
      <c r="T58" s="307"/>
      <c r="U58" s="307"/>
      <c r="V58" s="307"/>
      <c r="W58" s="307"/>
      <c r="X58" s="308"/>
      <c r="Y58" s="2" t="s">
        <v>344</v>
      </c>
    </row>
    <row r="59" spans="2:25" ht="27.75" customHeight="1">
      <c r="B59" s="2"/>
      <c r="C59" s="152" t="s">
        <v>145</v>
      </c>
      <c r="D59" s="153"/>
      <c r="E59" s="153"/>
      <c r="F59" s="258"/>
      <c r="G59" s="189" t="s">
        <v>125</v>
      </c>
      <c r="H59" s="190"/>
      <c r="I59" s="370" t="s">
        <v>320</v>
      </c>
      <c r="J59" s="371"/>
      <c r="K59" s="371"/>
      <c r="L59" s="371"/>
      <c r="M59" s="371"/>
      <c r="N59" s="371"/>
      <c r="O59" s="44"/>
      <c r="P59" s="372" t="s">
        <v>150</v>
      </c>
      <c r="Q59" s="373"/>
      <c r="R59" s="374"/>
      <c r="S59" s="378"/>
      <c r="T59" s="379"/>
      <c r="U59" s="379"/>
      <c r="V59" s="379"/>
      <c r="W59" s="379"/>
      <c r="X59" s="380"/>
      <c r="Y59" s="2" t="s">
        <v>345</v>
      </c>
    </row>
    <row r="60" spans="2:25" ht="27.75" customHeight="1">
      <c r="B60" s="2"/>
      <c r="C60" s="181"/>
      <c r="D60" s="182"/>
      <c r="E60" s="182"/>
      <c r="F60" s="183"/>
      <c r="G60" s="384" t="s">
        <v>151</v>
      </c>
      <c r="H60" s="385"/>
      <c r="I60" s="385"/>
      <c r="J60" s="385"/>
      <c r="K60" s="385"/>
      <c r="L60" s="385"/>
      <c r="M60" s="385"/>
      <c r="N60" s="386"/>
      <c r="O60" s="45"/>
      <c r="P60" s="375"/>
      <c r="Q60" s="376"/>
      <c r="R60" s="377"/>
      <c r="S60" s="381"/>
      <c r="T60" s="382"/>
      <c r="U60" s="382"/>
      <c r="V60" s="382"/>
      <c r="W60" s="382"/>
      <c r="X60" s="383"/>
    </row>
    <row r="61" spans="2:25" ht="26.25" customHeight="1">
      <c r="B61" s="2"/>
      <c r="C61" s="181"/>
      <c r="D61" s="182"/>
      <c r="E61" s="182"/>
      <c r="F61" s="183"/>
      <c r="G61" s="387"/>
      <c r="H61" s="388"/>
      <c r="I61" s="388"/>
      <c r="J61" s="388"/>
      <c r="K61" s="388"/>
      <c r="L61" s="388"/>
      <c r="M61" s="388"/>
      <c r="N61" s="389"/>
      <c r="O61" s="45"/>
      <c r="P61" s="293" t="s">
        <v>74</v>
      </c>
      <c r="Q61" s="293"/>
      <c r="R61" s="293"/>
      <c r="S61" s="390" t="str">
        <f>IFERROR(VLOOKUP(S59,業種番号一覧!B:C,2,FALSE),"")</f>
        <v/>
      </c>
      <c r="T61" s="390"/>
      <c r="U61" s="390"/>
      <c r="V61" s="390"/>
      <c r="W61" s="390"/>
      <c r="X61" s="391"/>
    </row>
    <row r="62" spans="2:25" ht="50.25" customHeight="1">
      <c r="B62" s="2"/>
      <c r="C62" s="181"/>
      <c r="D62" s="182"/>
      <c r="E62" s="182"/>
      <c r="F62" s="183"/>
      <c r="G62" s="387"/>
      <c r="H62" s="388"/>
      <c r="I62" s="388"/>
      <c r="J62" s="388"/>
      <c r="K62" s="388"/>
      <c r="L62" s="388"/>
      <c r="M62" s="388"/>
      <c r="N62" s="389"/>
      <c r="O62" s="45"/>
      <c r="P62" s="301" t="s">
        <v>146</v>
      </c>
      <c r="Q62" s="301"/>
      <c r="R62" s="301"/>
      <c r="S62" s="368"/>
      <c r="T62" s="368"/>
      <c r="U62" s="368"/>
      <c r="V62" s="368"/>
      <c r="W62" s="368"/>
      <c r="X62" s="369"/>
    </row>
    <row r="63" spans="2:25" ht="22.5" customHeight="1">
      <c r="B63" s="2"/>
      <c r="C63" s="181"/>
      <c r="D63" s="182"/>
      <c r="E63" s="182"/>
      <c r="F63" s="183"/>
      <c r="G63" s="387"/>
      <c r="H63" s="388"/>
      <c r="I63" s="388"/>
      <c r="J63" s="388"/>
      <c r="K63" s="388"/>
      <c r="L63" s="388"/>
      <c r="M63" s="388"/>
      <c r="N63" s="389"/>
      <c r="O63" s="45"/>
      <c r="P63" s="364" t="s">
        <v>61</v>
      </c>
      <c r="Q63" s="367" t="s">
        <v>53</v>
      </c>
      <c r="R63" s="367"/>
      <c r="S63" s="288"/>
      <c r="T63" s="288"/>
      <c r="U63" s="288"/>
      <c r="V63" s="288"/>
      <c r="W63" s="288"/>
      <c r="X63" s="289"/>
      <c r="Y63" s="13"/>
    </row>
    <row r="64" spans="2:25" ht="22.5" customHeight="1">
      <c r="B64" s="2"/>
      <c r="C64" s="181"/>
      <c r="D64" s="182"/>
      <c r="E64" s="182"/>
      <c r="F64" s="183"/>
      <c r="G64" s="387"/>
      <c r="H64" s="388"/>
      <c r="I64" s="388"/>
      <c r="J64" s="388"/>
      <c r="K64" s="388"/>
      <c r="L64" s="388"/>
      <c r="M64" s="388"/>
      <c r="N64" s="389"/>
      <c r="O64" s="45"/>
      <c r="P64" s="365"/>
      <c r="Q64" s="359" t="s">
        <v>60</v>
      </c>
      <c r="R64" s="359"/>
      <c r="S64" s="288"/>
      <c r="T64" s="288"/>
      <c r="U64" s="288"/>
      <c r="V64" s="288"/>
      <c r="W64" s="288"/>
      <c r="X64" s="289"/>
    </row>
    <row r="65" spans="2:25" ht="22.5" customHeight="1">
      <c r="B65" s="2"/>
      <c r="C65" s="181"/>
      <c r="D65" s="182"/>
      <c r="E65" s="182"/>
      <c r="F65" s="183"/>
      <c r="G65" s="343" t="s">
        <v>144</v>
      </c>
      <c r="H65" s="344"/>
      <c r="I65" s="344"/>
      <c r="J65" s="344"/>
      <c r="K65" s="344"/>
      <c r="L65" s="344"/>
      <c r="M65" s="344"/>
      <c r="N65" s="344"/>
      <c r="O65" s="45"/>
      <c r="P65" s="365"/>
      <c r="Q65" s="359" t="s">
        <v>59</v>
      </c>
      <c r="R65" s="359"/>
      <c r="S65" s="288"/>
      <c r="T65" s="288"/>
      <c r="U65" s="288"/>
      <c r="V65" s="288"/>
      <c r="W65" s="288"/>
      <c r="X65" s="289"/>
    </row>
    <row r="66" spans="2:25" ht="22.5" customHeight="1">
      <c r="B66" s="2"/>
      <c r="C66" s="181"/>
      <c r="D66" s="182"/>
      <c r="E66" s="182"/>
      <c r="F66" s="183"/>
      <c r="G66" s="343"/>
      <c r="H66" s="344"/>
      <c r="I66" s="344"/>
      <c r="J66" s="344"/>
      <c r="K66" s="344"/>
      <c r="L66" s="344"/>
      <c r="M66" s="344"/>
      <c r="N66" s="344"/>
      <c r="O66" s="45"/>
      <c r="P66" s="365"/>
      <c r="Q66" s="359" t="s">
        <v>58</v>
      </c>
      <c r="R66" s="359"/>
      <c r="S66" s="288"/>
      <c r="T66" s="288"/>
      <c r="U66" s="288"/>
      <c r="V66" s="288"/>
      <c r="W66" s="288"/>
      <c r="X66" s="289"/>
    </row>
    <row r="67" spans="2:25" ht="22.5" customHeight="1">
      <c r="B67" s="2"/>
      <c r="C67" s="181"/>
      <c r="D67" s="182"/>
      <c r="E67" s="182"/>
      <c r="F67" s="183"/>
      <c r="G67" s="345"/>
      <c r="H67" s="346"/>
      <c r="I67" s="346"/>
      <c r="J67" s="346"/>
      <c r="K67" s="346"/>
      <c r="L67" s="346"/>
      <c r="M67" s="346"/>
      <c r="N67" s="346"/>
      <c r="O67" s="45"/>
      <c r="P67" s="365"/>
      <c r="Q67" s="359" t="s">
        <v>57</v>
      </c>
      <c r="R67" s="359"/>
      <c r="S67" s="288"/>
      <c r="T67" s="288"/>
      <c r="U67" s="288"/>
      <c r="V67" s="288"/>
      <c r="W67" s="288"/>
      <c r="X67" s="289"/>
    </row>
    <row r="68" spans="2:25" ht="22.5" customHeight="1">
      <c r="B68" s="2"/>
      <c r="C68" s="181"/>
      <c r="D68" s="182"/>
      <c r="E68" s="182"/>
      <c r="F68" s="183"/>
      <c r="G68" s="299" t="s">
        <v>124</v>
      </c>
      <c r="H68" s="300"/>
      <c r="I68" s="300"/>
      <c r="J68" s="300"/>
      <c r="K68" s="300"/>
      <c r="L68" s="300"/>
      <c r="M68" s="300"/>
      <c r="N68" s="300"/>
      <c r="O68" s="45"/>
      <c r="P68" s="365"/>
      <c r="Q68" s="359" t="s">
        <v>56</v>
      </c>
      <c r="R68" s="359"/>
      <c r="S68" s="288"/>
      <c r="T68" s="288"/>
      <c r="U68" s="288"/>
      <c r="V68" s="288"/>
      <c r="W68" s="288"/>
      <c r="X68" s="289"/>
    </row>
    <row r="69" spans="2:25" ht="22.5" customHeight="1">
      <c r="B69" s="2"/>
      <c r="C69" s="181"/>
      <c r="D69" s="182"/>
      <c r="E69" s="182"/>
      <c r="F69" s="183"/>
      <c r="G69" s="12"/>
      <c r="H69" s="290" t="s">
        <v>123</v>
      </c>
      <c r="I69" s="290"/>
      <c r="J69" s="290"/>
      <c r="K69" s="290"/>
      <c r="L69" s="290"/>
      <c r="M69" s="290"/>
      <c r="N69" s="290"/>
      <c r="O69" s="45"/>
      <c r="P69" s="365"/>
      <c r="Q69" s="360" t="s">
        <v>55</v>
      </c>
      <c r="R69" s="360"/>
      <c r="S69" s="288"/>
      <c r="T69" s="288"/>
      <c r="U69" s="288"/>
      <c r="V69" s="288"/>
      <c r="W69" s="288"/>
      <c r="X69" s="289"/>
      <c r="Y69" s="13" t="b">
        <v>0</v>
      </c>
    </row>
    <row r="70" spans="2:25" ht="50.25" customHeight="1" thickBot="1">
      <c r="B70" s="2"/>
      <c r="C70" s="285"/>
      <c r="D70" s="286"/>
      <c r="E70" s="286"/>
      <c r="F70" s="287"/>
      <c r="G70" s="33"/>
      <c r="H70" s="291" t="str">
        <f>IF(AND(Y70=TRUE,M56=Y57),"入力エラー！！"&amp;CHAR(10)&amp;"特別試験研究費税額控除を利用する場合、12.契約書雛形は「簡略版」を選択できません。","特別試験研究費税額控除制度を利用する
（必要情報を右枠内に記載）。")</f>
        <v>特別試験研究費税額控除制度を利用する
（必要情報を右枠内に記載）。</v>
      </c>
      <c r="I70" s="292"/>
      <c r="J70" s="292"/>
      <c r="K70" s="292"/>
      <c r="L70" s="292"/>
      <c r="M70" s="292"/>
      <c r="N70" s="292"/>
      <c r="O70" s="46"/>
      <c r="P70" s="366"/>
      <c r="Q70" s="361" t="s">
        <v>75</v>
      </c>
      <c r="R70" s="361"/>
      <c r="S70" s="362">
        <f>IF(J40=SUM(S63:X69),J40,"上記直接経費計"&amp;SUM(S63:X69)&amp;"。"&amp;CHAR(10)&amp;"8.の直接経費"&amp;J40&amp;"と異なります。")</f>
        <v>0</v>
      </c>
      <c r="T70" s="362"/>
      <c r="U70" s="362"/>
      <c r="V70" s="362"/>
      <c r="W70" s="362"/>
      <c r="X70" s="363"/>
      <c r="Y70" s="13" t="b">
        <v>0</v>
      </c>
    </row>
    <row r="71" spans="2:25" s="99" customFormat="1" ht="22.5" customHeight="1" thickBot="1">
      <c r="C71" s="128" t="s">
        <v>351</v>
      </c>
      <c r="D71" s="129"/>
      <c r="E71" s="129"/>
      <c r="F71" s="129"/>
      <c r="G71" s="351" t="s">
        <v>350</v>
      </c>
      <c r="H71" s="352"/>
      <c r="I71" s="352"/>
      <c r="J71" s="352"/>
      <c r="K71" s="352"/>
      <c r="L71" s="352"/>
      <c r="M71" s="352"/>
      <c r="N71" s="352"/>
      <c r="O71" s="353" t="s">
        <v>320</v>
      </c>
      <c r="P71" s="354"/>
      <c r="Q71" s="354"/>
      <c r="R71" s="354"/>
      <c r="S71" s="354"/>
      <c r="T71" s="354"/>
      <c r="U71" s="354"/>
      <c r="V71" s="354"/>
      <c r="W71" s="354"/>
      <c r="X71" s="355"/>
    </row>
    <row r="72" spans="2:25" s="99" customFormat="1" ht="74.25" customHeight="1" thickBot="1">
      <c r="C72" s="130"/>
      <c r="D72" s="129"/>
      <c r="E72" s="129"/>
      <c r="F72" s="129"/>
      <c r="G72" s="356" t="s">
        <v>361</v>
      </c>
      <c r="H72" s="357"/>
      <c r="I72" s="357"/>
      <c r="J72" s="357"/>
      <c r="K72" s="357"/>
      <c r="L72" s="357"/>
      <c r="M72" s="357"/>
      <c r="N72" s="357"/>
      <c r="O72" s="357"/>
      <c r="P72" s="357"/>
      <c r="Q72" s="357"/>
      <c r="R72" s="357"/>
      <c r="S72" s="357"/>
      <c r="T72" s="357"/>
      <c r="U72" s="357"/>
      <c r="V72" s="357"/>
      <c r="W72" s="357"/>
      <c r="X72" s="358"/>
    </row>
    <row r="73" spans="2:25" ht="26.25" customHeight="1">
      <c r="B73" s="2"/>
      <c r="C73" s="328" t="s">
        <v>352</v>
      </c>
      <c r="D73" s="329"/>
      <c r="E73" s="329"/>
      <c r="F73" s="329"/>
      <c r="G73" s="334"/>
      <c r="H73" s="335"/>
      <c r="I73" s="335"/>
      <c r="J73" s="335"/>
      <c r="K73" s="335"/>
      <c r="L73" s="335"/>
      <c r="M73" s="335"/>
      <c r="N73" s="335"/>
      <c r="O73" s="335"/>
      <c r="P73" s="335"/>
      <c r="Q73" s="335"/>
      <c r="R73" s="335"/>
      <c r="S73" s="335"/>
      <c r="T73" s="335"/>
      <c r="U73" s="335"/>
      <c r="V73" s="335"/>
      <c r="W73" s="335"/>
      <c r="X73" s="336"/>
    </row>
    <row r="74" spans="2:25" ht="26.25" customHeight="1">
      <c r="B74" s="2"/>
      <c r="C74" s="330"/>
      <c r="D74" s="331"/>
      <c r="E74" s="331"/>
      <c r="F74" s="331"/>
      <c r="G74" s="334"/>
      <c r="H74" s="335"/>
      <c r="I74" s="335"/>
      <c r="J74" s="335"/>
      <c r="K74" s="335"/>
      <c r="L74" s="335"/>
      <c r="M74" s="335"/>
      <c r="N74" s="335"/>
      <c r="O74" s="335"/>
      <c r="P74" s="335"/>
      <c r="Q74" s="335"/>
      <c r="R74" s="335"/>
      <c r="S74" s="335"/>
      <c r="T74" s="335"/>
      <c r="U74" s="335"/>
      <c r="V74" s="335"/>
      <c r="W74" s="335"/>
      <c r="X74" s="336"/>
    </row>
    <row r="75" spans="2:25" ht="26.25" customHeight="1" thickBot="1">
      <c r="B75" s="2"/>
      <c r="C75" s="332"/>
      <c r="D75" s="333"/>
      <c r="E75" s="333"/>
      <c r="F75" s="333"/>
      <c r="G75" s="337"/>
      <c r="H75" s="338"/>
      <c r="I75" s="338"/>
      <c r="J75" s="338"/>
      <c r="K75" s="338"/>
      <c r="L75" s="338"/>
      <c r="M75" s="338"/>
      <c r="N75" s="338"/>
      <c r="O75" s="338"/>
      <c r="P75" s="338"/>
      <c r="Q75" s="338"/>
      <c r="R75" s="338"/>
      <c r="S75" s="338"/>
      <c r="T75" s="338"/>
      <c r="U75" s="338"/>
      <c r="V75" s="338"/>
      <c r="W75" s="338"/>
      <c r="X75" s="339"/>
    </row>
    <row r="76" spans="2:25" ht="18.75" customHeight="1" thickTop="1">
      <c r="B76" s="2"/>
      <c r="C76" s="2"/>
      <c r="D76" s="2"/>
      <c r="E76" s="2"/>
      <c r="F76" s="2"/>
      <c r="G76" s="2"/>
      <c r="H76" s="2"/>
      <c r="I76" s="2"/>
      <c r="J76" s="2"/>
      <c r="K76" s="2"/>
      <c r="L76" s="2"/>
      <c r="M76" s="2"/>
      <c r="N76" s="2"/>
      <c r="O76" s="2"/>
      <c r="P76" s="2"/>
      <c r="Q76" s="2"/>
      <c r="R76" s="2"/>
      <c r="S76" s="2"/>
      <c r="T76" s="2"/>
      <c r="U76" s="2"/>
      <c r="V76" s="2"/>
      <c r="W76" s="2"/>
      <c r="X76" s="2"/>
    </row>
    <row r="77" spans="2:25" ht="18.75" customHeight="1">
      <c r="B77" s="2"/>
      <c r="C77" s="6" t="s">
        <v>62</v>
      </c>
      <c r="D77" s="2"/>
      <c r="E77" s="2"/>
      <c r="F77" s="2"/>
      <c r="G77" s="2"/>
      <c r="H77" s="2"/>
      <c r="I77" s="2"/>
      <c r="J77" s="2"/>
      <c r="K77" s="2"/>
      <c r="L77" s="2"/>
      <c r="M77" s="2"/>
      <c r="N77" s="2"/>
      <c r="O77" s="2"/>
      <c r="P77" s="2"/>
      <c r="Q77" s="2"/>
      <c r="R77" s="2"/>
      <c r="S77" s="2"/>
      <c r="T77" s="2"/>
      <c r="U77" s="2"/>
      <c r="V77" s="2"/>
      <c r="W77" s="2"/>
      <c r="X77" s="2"/>
    </row>
    <row r="78" spans="2:25" ht="22.5" customHeight="1">
      <c r="B78" s="2"/>
      <c r="C78" s="309" t="s">
        <v>63</v>
      </c>
      <c r="D78" s="310"/>
      <c r="E78" s="310"/>
      <c r="F78" s="311"/>
      <c r="G78" s="340"/>
      <c r="H78" s="341"/>
      <c r="I78" s="341"/>
      <c r="J78" s="341"/>
      <c r="K78" s="341"/>
      <c r="L78" s="341"/>
      <c r="M78" s="341"/>
      <c r="N78" s="341"/>
      <c r="O78" s="341"/>
      <c r="P78" s="341"/>
      <c r="Q78" s="341"/>
      <c r="R78" s="341"/>
      <c r="S78" s="341"/>
      <c r="T78" s="341"/>
      <c r="U78" s="341"/>
      <c r="V78" s="341"/>
      <c r="W78" s="341"/>
      <c r="X78" s="342"/>
    </row>
    <row r="79" spans="2:25" ht="22.5" customHeight="1">
      <c r="B79" s="2"/>
      <c r="C79" s="309" t="s">
        <v>67</v>
      </c>
      <c r="D79" s="310"/>
      <c r="E79" s="310"/>
      <c r="F79" s="311"/>
      <c r="G79" s="319" t="s">
        <v>27</v>
      </c>
      <c r="H79" s="319"/>
      <c r="I79" s="325"/>
      <c r="J79" s="326"/>
      <c r="K79" s="326"/>
      <c r="L79" s="327"/>
      <c r="M79" s="319" t="s">
        <v>23</v>
      </c>
      <c r="N79" s="319"/>
      <c r="O79" s="312"/>
      <c r="P79" s="313"/>
      <c r="Q79" s="313"/>
      <c r="R79" s="314"/>
      <c r="S79" s="323" t="s">
        <v>64</v>
      </c>
      <c r="T79" s="324"/>
      <c r="U79" s="315" t="s">
        <v>76</v>
      </c>
      <c r="V79" s="316"/>
      <c r="W79" s="317"/>
      <c r="X79" s="318"/>
    </row>
    <row r="80" spans="2:25" ht="22.5" customHeight="1">
      <c r="B80" s="2"/>
      <c r="C80" s="309" t="s">
        <v>68</v>
      </c>
      <c r="D80" s="310"/>
      <c r="E80" s="310"/>
      <c r="F80" s="311"/>
      <c r="G80" s="319" t="s">
        <v>65</v>
      </c>
      <c r="H80" s="319"/>
      <c r="I80" s="320" t="s">
        <v>73</v>
      </c>
      <c r="J80" s="321"/>
      <c r="K80" s="321"/>
      <c r="L80" s="322"/>
      <c r="M80" s="319" t="s">
        <v>66</v>
      </c>
      <c r="N80" s="319"/>
      <c r="O80" s="347" t="s">
        <v>73</v>
      </c>
      <c r="P80" s="348"/>
      <c r="Q80" s="349" t="s">
        <v>354</v>
      </c>
      <c r="R80" s="350"/>
      <c r="S80" s="323" t="s">
        <v>54</v>
      </c>
      <c r="T80" s="324"/>
      <c r="U80" s="320" t="s">
        <v>73</v>
      </c>
      <c r="V80" s="321"/>
      <c r="W80" s="321"/>
      <c r="X80" s="322"/>
    </row>
    <row r="81" spans="2:24" ht="22.5" customHeight="1">
      <c r="B81" s="2"/>
      <c r="C81" s="309" t="s">
        <v>69</v>
      </c>
      <c r="D81" s="310"/>
      <c r="E81" s="310"/>
      <c r="F81" s="311"/>
      <c r="G81" s="312" t="s">
        <v>116</v>
      </c>
      <c r="H81" s="313"/>
      <c r="I81" s="313"/>
      <c r="J81" s="313"/>
      <c r="K81" s="313"/>
      <c r="L81" s="313"/>
      <c r="M81" s="313"/>
      <c r="N81" s="313"/>
      <c r="O81" s="313"/>
      <c r="P81" s="313"/>
      <c r="Q81" s="313"/>
      <c r="R81" s="313"/>
      <c r="S81" s="313"/>
      <c r="T81" s="313"/>
      <c r="U81" s="313"/>
      <c r="V81" s="313"/>
      <c r="W81" s="313"/>
      <c r="X81" s="314"/>
    </row>
    <row r="82" spans="2:24" ht="18.75" customHeight="1">
      <c r="B82" s="2"/>
      <c r="C82" s="2"/>
      <c r="D82" s="2"/>
      <c r="E82" s="2"/>
      <c r="F82" s="2"/>
      <c r="G82" s="2"/>
      <c r="H82" s="2"/>
      <c r="I82" s="2"/>
      <c r="J82" s="2"/>
      <c r="K82" s="2"/>
      <c r="L82" s="2"/>
      <c r="M82" s="2"/>
      <c r="N82" s="2"/>
      <c r="O82" s="2"/>
      <c r="P82" s="2"/>
      <c r="Q82" s="2"/>
      <c r="R82" s="2"/>
      <c r="S82" s="2"/>
      <c r="T82" s="2"/>
      <c r="U82" s="2"/>
      <c r="V82" s="2"/>
      <c r="W82" s="2"/>
      <c r="X82" s="2"/>
    </row>
    <row r="83" spans="2:24" ht="18.75" customHeight="1">
      <c r="B83" s="2"/>
      <c r="C83" s="5"/>
      <c r="D83" s="2"/>
      <c r="E83" s="2"/>
      <c r="F83" s="2"/>
      <c r="G83" s="2"/>
      <c r="H83" s="2"/>
      <c r="I83" s="2"/>
      <c r="J83" s="2"/>
      <c r="K83" s="2"/>
      <c r="L83" s="2"/>
      <c r="M83" s="2"/>
      <c r="N83" s="2"/>
      <c r="O83" s="2"/>
      <c r="P83" s="2"/>
      <c r="Q83" s="2"/>
      <c r="R83" s="2"/>
      <c r="S83" s="2"/>
      <c r="T83" s="2"/>
      <c r="U83" s="2"/>
      <c r="V83" s="2"/>
      <c r="W83" s="2"/>
      <c r="X83" s="2"/>
    </row>
    <row r="84" spans="2:24">
      <c r="B84" s="2"/>
      <c r="C84" s="2"/>
      <c r="D84" s="2"/>
      <c r="E84" s="2"/>
      <c r="F84" s="2"/>
      <c r="G84" s="2"/>
      <c r="H84" s="2"/>
      <c r="I84" s="2"/>
      <c r="J84" s="2"/>
      <c r="K84" s="2"/>
      <c r="L84" s="2"/>
      <c r="M84" s="2"/>
      <c r="N84" s="2"/>
      <c r="O84" s="2"/>
      <c r="P84" s="2"/>
      <c r="Q84" s="2"/>
      <c r="R84" s="2"/>
      <c r="S84" s="2"/>
      <c r="T84" s="2"/>
      <c r="U84" s="2"/>
      <c r="V84" s="2"/>
      <c r="W84" s="2"/>
      <c r="X84" s="2"/>
    </row>
    <row r="89" spans="2:24" s="3" customFormat="1" hidden="1">
      <c r="C89" s="4" t="s">
        <v>10</v>
      </c>
      <c r="G89" s="3" t="s">
        <v>30</v>
      </c>
    </row>
    <row r="90" spans="2:24" s="3" customFormat="1" hidden="1">
      <c r="C90" s="4" t="s">
        <v>12</v>
      </c>
    </row>
    <row r="91" spans="2:24" s="3" customFormat="1" hidden="1">
      <c r="C91" s="4" t="s">
        <v>17</v>
      </c>
    </row>
    <row r="92" spans="2:24" s="3" customFormat="1" hidden="1">
      <c r="C92" s="4" t="s">
        <v>18</v>
      </c>
    </row>
    <row r="93" spans="2:24" s="3" customFormat="1" hidden="1"/>
    <row r="94" spans="2:24" s="3" customFormat="1" hidden="1">
      <c r="C94" s="4" t="s">
        <v>16</v>
      </c>
    </row>
    <row r="95" spans="2:24" s="3" customFormat="1" hidden="1">
      <c r="C95" s="4" t="s">
        <v>9</v>
      </c>
    </row>
    <row r="96" spans="2:24" s="3" customFormat="1" hidden="1">
      <c r="C96" s="4" t="s">
        <v>14</v>
      </c>
    </row>
    <row r="97" spans="3:3" s="3" customFormat="1" hidden="1">
      <c r="C97" s="4" t="s">
        <v>11</v>
      </c>
    </row>
    <row r="98" spans="3:3" s="3" customFormat="1" hidden="1">
      <c r="C98" s="4" t="s">
        <v>19</v>
      </c>
    </row>
    <row r="99" spans="3:3" s="3" customFormat="1" hidden="1">
      <c r="C99" s="4" t="s">
        <v>22</v>
      </c>
    </row>
    <row r="100" spans="3:3" s="3" customFormat="1" hidden="1">
      <c r="C100" s="4" t="s">
        <v>8</v>
      </c>
    </row>
    <row r="101" spans="3:3" s="3" customFormat="1" hidden="1">
      <c r="C101" s="4" t="s">
        <v>15</v>
      </c>
    </row>
    <row r="102" spans="3:3" s="3" customFormat="1">
      <c r="C102" s="4"/>
    </row>
  </sheetData>
  <sheetProtection sheet="1" formatCells="0" formatColumns="0" formatRows="0"/>
  <mergeCells count="230">
    <mergeCell ref="C71:F72"/>
    <mergeCell ref="G71:N71"/>
    <mergeCell ref="O71:X71"/>
    <mergeCell ref="G72:X72"/>
    <mergeCell ref="Q68:R68"/>
    <mergeCell ref="Q69:R69"/>
    <mergeCell ref="Q70:R70"/>
    <mergeCell ref="S69:X69"/>
    <mergeCell ref="S70:X70"/>
    <mergeCell ref="C59:F70"/>
    <mergeCell ref="P63:P70"/>
    <mergeCell ref="Q63:R63"/>
    <mergeCell ref="Q64:R64"/>
    <mergeCell ref="Q65:R65"/>
    <mergeCell ref="Q66:R66"/>
    <mergeCell ref="Q67:R67"/>
    <mergeCell ref="S62:X62"/>
    <mergeCell ref="G59:H59"/>
    <mergeCell ref="I59:N59"/>
    <mergeCell ref="P59:R60"/>
    <mergeCell ref="S59:X60"/>
    <mergeCell ref="G60:N64"/>
    <mergeCell ref="S61:X61"/>
    <mergeCell ref="C30:F37"/>
    <mergeCell ref="C81:F81"/>
    <mergeCell ref="G81:X81"/>
    <mergeCell ref="U79:V79"/>
    <mergeCell ref="W79:X79"/>
    <mergeCell ref="C80:F80"/>
    <mergeCell ref="G80:H80"/>
    <mergeCell ref="I80:L80"/>
    <mergeCell ref="M80:N80"/>
    <mergeCell ref="S80:T80"/>
    <mergeCell ref="U80:X80"/>
    <mergeCell ref="C79:F79"/>
    <mergeCell ref="G79:H79"/>
    <mergeCell ref="I79:L79"/>
    <mergeCell ref="M79:N79"/>
    <mergeCell ref="O79:R79"/>
    <mergeCell ref="S79:T79"/>
    <mergeCell ref="C73:F75"/>
    <mergeCell ref="G73:X75"/>
    <mergeCell ref="C78:F78"/>
    <mergeCell ref="G78:X78"/>
    <mergeCell ref="G65:N67"/>
    <mergeCell ref="O80:P80"/>
    <mergeCell ref="Q80:R80"/>
    <mergeCell ref="C56:F58"/>
    <mergeCell ref="S63:X63"/>
    <mergeCell ref="S64:X64"/>
    <mergeCell ref="S65:X65"/>
    <mergeCell ref="S66:X66"/>
    <mergeCell ref="S67:X67"/>
    <mergeCell ref="S68:X68"/>
    <mergeCell ref="H69:N69"/>
    <mergeCell ref="H70:N70"/>
    <mergeCell ref="P61:R61"/>
    <mergeCell ref="M56:X56"/>
    <mergeCell ref="G56:L56"/>
    <mergeCell ref="G68:N68"/>
    <mergeCell ref="P62:R62"/>
    <mergeCell ref="G57:X57"/>
    <mergeCell ref="G58:H58"/>
    <mergeCell ref="I58:X58"/>
    <mergeCell ref="C53:F55"/>
    <mergeCell ref="C49:F52"/>
    <mergeCell ref="G50:H50"/>
    <mergeCell ref="I50:J50"/>
    <mergeCell ref="K50:L50"/>
    <mergeCell ref="M50:X50"/>
    <mergeCell ref="G51:H51"/>
    <mergeCell ref="I51:N51"/>
    <mergeCell ref="O51:P51"/>
    <mergeCell ref="G55:H55"/>
    <mergeCell ref="I55:N55"/>
    <mergeCell ref="O55:P55"/>
    <mergeCell ref="Q55:X55"/>
    <mergeCell ref="G49:P49"/>
    <mergeCell ref="Q49:X49"/>
    <mergeCell ref="G53:N53"/>
    <mergeCell ref="G54:L54"/>
    <mergeCell ref="M54:X54"/>
    <mergeCell ref="O53:X53"/>
    <mergeCell ref="O45:X45"/>
    <mergeCell ref="C38:F45"/>
    <mergeCell ref="G38:X38"/>
    <mergeCell ref="Q51:X51"/>
    <mergeCell ref="G42:I42"/>
    <mergeCell ref="G52:H52"/>
    <mergeCell ref="I52:N52"/>
    <mergeCell ref="O52:P52"/>
    <mergeCell ref="Q52:X52"/>
    <mergeCell ref="Q36:U36"/>
    <mergeCell ref="G37:X37"/>
    <mergeCell ref="W36:X36"/>
    <mergeCell ref="C46:F48"/>
    <mergeCell ref="G46:H46"/>
    <mergeCell ref="I46:J46"/>
    <mergeCell ref="K46:L46"/>
    <mergeCell ref="M46:X46"/>
    <mergeCell ref="G47:H47"/>
    <mergeCell ref="I47:N47"/>
    <mergeCell ref="J42:M42"/>
    <mergeCell ref="G43:I43"/>
    <mergeCell ref="J43:M43"/>
    <mergeCell ref="G44:I44"/>
    <mergeCell ref="J44:M44"/>
    <mergeCell ref="O44:X44"/>
    <mergeCell ref="O47:P47"/>
    <mergeCell ref="Q47:X47"/>
    <mergeCell ref="G48:H48"/>
    <mergeCell ref="I48:N48"/>
    <mergeCell ref="O48:P48"/>
    <mergeCell ref="Q48:X48"/>
    <mergeCell ref="G45:I45"/>
    <mergeCell ref="J45:M45"/>
    <mergeCell ref="W33:X33"/>
    <mergeCell ref="W34:X34"/>
    <mergeCell ref="W35:X35"/>
    <mergeCell ref="G39:X39"/>
    <mergeCell ref="G40:I40"/>
    <mergeCell ref="J40:M40"/>
    <mergeCell ref="O40:X40"/>
    <mergeCell ref="G41:I41"/>
    <mergeCell ref="J41:M41"/>
    <mergeCell ref="O41:X41"/>
    <mergeCell ref="G35:H35"/>
    <mergeCell ref="I35:K35"/>
    <mergeCell ref="L35:N35"/>
    <mergeCell ref="O35:P35"/>
    <mergeCell ref="Q35:U35"/>
    <mergeCell ref="G34:H34"/>
    <mergeCell ref="I34:K34"/>
    <mergeCell ref="L34:N34"/>
    <mergeCell ref="O34:P34"/>
    <mergeCell ref="Q34:U34"/>
    <mergeCell ref="G36:H36"/>
    <mergeCell ref="I36:K36"/>
    <mergeCell ref="L36:N36"/>
    <mergeCell ref="O36:P36"/>
    <mergeCell ref="G33:H33"/>
    <mergeCell ref="I33:K33"/>
    <mergeCell ref="L33:N33"/>
    <mergeCell ref="O33:P33"/>
    <mergeCell ref="Q33:U33"/>
    <mergeCell ref="I28:K28"/>
    <mergeCell ref="L28:P28"/>
    <mergeCell ref="Q28:R28"/>
    <mergeCell ref="S28:X28"/>
    <mergeCell ref="G30:H30"/>
    <mergeCell ref="I30:K30"/>
    <mergeCell ref="L30:N30"/>
    <mergeCell ref="O30:P30"/>
    <mergeCell ref="G29:X29"/>
    <mergeCell ref="G32:H32"/>
    <mergeCell ref="I32:K32"/>
    <mergeCell ref="L32:N32"/>
    <mergeCell ref="O32:P32"/>
    <mergeCell ref="Q32:U32"/>
    <mergeCell ref="Q30:U30"/>
    <mergeCell ref="G31:H31"/>
    <mergeCell ref="W30:X30"/>
    <mergeCell ref="W31:X31"/>
    <mergeCell ref="W32:X32"/>
    <mergeCell ref="C17:F18"/>
    <mergeCell ref="G17:X18"/>
    <mergeCell ref="C19:F19"/>
    <mergeCell ref="G19:K19"/>
    <mergeCell ref="M19:Q19"/>
    <mergeCell ref="R19:X19"/>
    <mergeCell ref="S22:X22"/>
    <mergeCell ref="G23:H23"/>
    <mergeCell ref="I23:K23"/>
    <mergeCell ref="L23:P23"/>
    <mergeCell ref="Q23:R23"/>
    <mergeCell ref="S23:X23"/>
    <mergeCell ref="C20:F21"/>
    <mergeCell ref="G20:H20"/>
    <mergeCell ref="I20:X20"/>
    <mergeCell ref="G21:H21"/>
    <mergeCell ref="I21:X21"/>
    <mergeCell ref="G22:H22"/>
    <mergeCell ref="I22:K22"/>
    <mergeCell ref="L22:P22"/>
    <mergeCell ref="Q22:R22"/>
    <mergeCell ref="C22:F29"/>
    <mergeCell ref="Q25:R25"/>
    <mergeCell ref="S25:X25"/>
    <mergeCell ref="R2:S2"/>
    <mergeCell ref="T2:X2"/>
    <mergeCell ref="C3:F3"/>
    <mergeCell ref="N5:O5"/>
    <mergeCell ref="P5:X5"/>
    <mergeCell ref="N6:O6"/>
    <mergeCell ref="P6:X6"/>
    <mergeCell ref="C15:F16"/>
    <mergeCell ref="G15:X16"/>
    <mergeCell ref="N7:O7"/>
    <mergeCell ref="C9:X9"/>
    <mergeCell ref="C11:X11"/>
    <mergeCell ref="C12:X12"/>
    <mergeCell ref="C13:F14"/>
    <mergeCell ref="G13:X14"/>
    <mergeCell ref="V7:X7"/>
    <mergeCell ref="P7:S7"/>
    <mergeCell ref="T7:U7"/>
    <mergeCell ref="M5:M7"/>
    <mergeCell ref="G24:H24"/>
    <mergeCell ref="I24:K24"/>
    <mergeCell ref="L24:P24"/>
    <mergeCell ref="Q24:R24"/>
    <mergeCell ref="S24:X24"/>
    <mergeCell ref="G25:H25"/>
    <mergeCell ref="I25:K25"/>
    <mergeCell ref="L25:P25"/>
    <mergeCell ref="I27:K27"/>
    <mergeCell ref="L27:P27"/>
    <mergeCell ref="Q27:R27"/>
    <mergeCell ref="S27:X27"/>
    <mergeCell ref="G27:H27"/>
    <mergeCell ref="G28:H28"/>
    <mergeCell ref="I31:K31"/>
    <mergeCell ref="L31:N31"/>
    <mergeCell ref="O31:P31"/>
    <mergeCell ref="Q31:U31"/>
    <mergeCell ref="G26:H26"/>
    <mergeCell ref="I26:K26"/>
    <mergeCell ref="L26:P26"/>
    <mergeCell ref="Q26:R26"/>
    <mergeCell ref="S26:X26"/>
  </mergeCells>
  <phoneticPr fontId="15"/>
  <conditionalFormatting sqref="T2:X2">
    <cfRule type="expression" dxfId="85" priority="111">
      <formula>$T$2&lt;&gt;""</formula>
    </cfRule>
  </conditionalFormatting>
  <conditionalFormatting sqref="P5:X5">
    <cfRule type="expression" dxfId="84" priority="110">
      <formula>$P$5&lt;&gt;""</formula>
    </cfRule>
  </conditionalFormatting>
  <conditionalFormatting sqref="P6:X6">
    <cfRule type="expression" dxfId="83" priority="109">
      <formula>P6&lt;&gt;""</formula>
    </cfRule>
  </conditionalFormatting>
  <conditionalFormatting sqref="G13:X14">
    <cfRule type="expression" dxfId="82" priority="108">
      <formula>AND($G$13&lt;&gt;"",$G$13&lt;&gt;"〇〇の研究")</formula>
    </cfRule>
  </conditionalFormatting>
  <conditionalFormatting sqref="G15:X16">
    <cfRule type="expression" dxfId="81" priority="107">
      <formula>AND($G$15&lt;&gt;"",$G$15&lt;&gt;"××するため")</formula>
    </cfRule>
  </conditionalFormatting>
  <conditionalFormatting sqref="G17:X18">
    <cfRule type="expression" dxfId="80" priority="106">
      <formula>AND($G$17&lt;&gt;"",$G$17&lt;&gt;"△△を行う")</formula>
    </cfRule>
  </conditionalFormatting>
  <conditionalFormatting sqref="G19:K19">
    <cfRule type="expression" dxfId="79" priority="105">
      <formula>$G$19&lt;&gt;""</formula>
    </cfRule>
  </conditionalFormatting>
  <conditionalFormatting sqref="M19:Q19">
    <cfRule type="expression" dxfId="78" priority="104">
      <formula>$M$19&lt;&gt;""</formula>
    </cfRule>
  </conditionalFormatting>
  <conditionalFormatting sqref="I20">
    <cfRule type="expression" dxfId="77" priority="103">
      <formula>$I$20&lt;&gt;""</formula>
    </cfRule>
  </conditionalFormatting>
  <conditionalFormatting sqref="I21">
    <cfRule type="expression" dxfId="76" priority="102">
      <formula>I21&lt;&gt;""</formula>
    </cfRule>
  </conditionalFormatting>
  <conditionalFormatting sqref="I23:K23">
    <cfRule type="expression" dxfId="75" priority="101">
      <formula>I23&lt;&gt;""</formula>
    </cfRule>
  </conditionalFormatting>
  <conditionalFormatting sqref="L23:P23">
    <cfRule type="expression" dxfId="74" priority="100">
      <formula>L23&lt;&gt;""</formula>
    </cfRule>
  </conditionalFormatting>
  <conditionalFormatting sqref="Q23:R28">
    <cfRule type="expression" dxfId="73" priority="99">
      <formula>Q23&lt;&gt;""</formula>
    </cfRule>
  </conditionalFormatting>
  <conditionalFormatting sqref="S23:X27">
    <cfRule type="expression" dxfId="72" priority="98">
      <formula>S23&lt;&gt;""</formula>
    </cfRule>
  </conditionalFormatting>
  <conditionalFormatting sqref="I31:K31">
    <cfRule type="expression" dxfId="71" priority="97">
      <formula>I31&lt;&gt;""</formula>
    </cfRule>
  </conditionalFormatting>
  <conditionalFormatting sqref="L31:N31">
    <cfRule type="expression" dxfId="70" priority="96">
      <formula>L31&lt;&gt;""</formula>
    </cfRule>
  </conditionalFormatting>
  <conditionalFormatting sqref="O31:P31">
    <cfRule type="expression" dxfId="69" priority="95">
      <formula>O31&lt;&gt;""</formula>
    </cfRule>
  </conditionalFormatting>
  <conditionalFormatting sqref="Q31:U36">
    <cfRule type="expression" dxfId="68" priority="94">
      <formula>Q31&lt;&gt;""</formula>
    </cfRule>
  </conditionalFormatting>
  <conditionalFormatting sqref="J40:M40">
    <cfRule type="expression" dxfId="67" priority="93">
      <formula>J40&lt;&gt;""</formula>
    </cfRule>
  </conditionalFormatting>
  <conditionalFormatting sqref="J41:M41">
    <cfRule type="expression" dxfId="66" priority="92">
      <formula>J41&lt;&gt;""</formula>
    </cfRule>
  </conditionalFormatting>
  <conditionalFormatting sqref="I46:J46">
    <cfRule type="expression" dxfId="65" priority="91">
      <formula>I46&lt;&gt;"〒"</formula>
    </cfRule>
  </conditionalFormatting>
  <conditionalFormatting sqref="I50:J50">
    <cfRule type="expression" dxfId="64" priority="114">
      <formula>I50&lt;&gt;"〒"</formula>
    </cfRule>
  </conditionalFormatting>
  <conditionalFormatting sqref="M46:X46">
    <cfRule type="expression" dxfId="63" priority="89">
      <formula>M46&lt;&gt;""</formula>
    </cfRule>
  </conditionalFormatting>
  <conditionalFormatting sqref="M50:X50">
    <cfRule type="expression" dxfId="62" priority="113">
      <formula>M50&lt;&gt;""</formula>
    </cfRule>
  </conditionalFormatting>
  <conditionalFormatting sqref="I47:N47">
    <cfRule type="expression" dxfId="61" priority="87">
      <formula>I47&lt;&gt;""</formula>
    </cfRule>
  </conditionalFormatting>
  <conditionalFormatting sqref="I48:N48">
    <cfRule type="expression" dxfId="60" priority="86">
      <formula>I48&lt;&gt;""</formula>
    </cfRule>
  </conditionalFormatting>
  <conditionalFormatting sqref="I51:N51">
    <cfRule type="expression" dxfId="59" priority="90">
      <formula>I51&lt;&gt;""</formula>
    </cfRule>
  </conditionalFormatting>
  <conditionalFormatting sqref="I52:N52">
    <cfRule type="expression" dxfId="58" priority="88">
      <formula>I52&lt;&gt;""</formula>
    </cfRule>
  </conditionalFormatting>
  <conditionalFormatting sqref="I55:N55">
    <cfRule type="expression" dxfId="57" priority="83">
      <formula>I55&lt;&gt;""</formula>
    </cfRule>
  </conditionalFormatting>
  <conditionalFormatting sqref="Q47:X47">
    <cfRule type="expression" dxfId="56" priority="81">
      <formula>Q47&lt;&gt;""</formula>
    </cfRule>
  </conditionalFormatting>
  <conditionalFormatting sqref="Q48:X48">
    <cfRule type="expression" dxfId="55" priority="80">
      <formula>Q48&lt;&gt;""</formula>
    </cfRule>
  </conditionalFormatting>
  <conditionalFormatting sqref="Q51:X51">
    <cfRule type="expression" dxfId="54" priority="85">
      <formula>Q51&lt;&gt;""</formula>
    </cfRule>
  </conditionalFormatting>
  <conditionalFormatting sqref="Q52:X52">
    <cfRule type="expression" dxfId="53" priority="84">
      <formula>Q52&lt;&gt;""</formula>
    </cfRule>
  </conditionalFormatting>
  <conditionalFormatting sqref="Q55:X55">
    <cfRule type="expression" dxfId="52" priority="77">
      <formula>Q55&lt;&gt;""</formula>
    </cfRule>
  </conditionalFormatting>
  <conditionalFormatting sqref="Q49">
    <cfRule type="expression" dxfId="51" priority="76">
      <formula>Q49&lt;&gt;$Y$49</formula>
    </cfRule>
  </conditionalFormatting>
  <conditionalFormatting sqref="O61:S61 O62:P62 S62 O63:S63 O64:R69 O70:S70 O59:P59 O60 S59">
    <cfRule type="expression" dxfId="50" priority="15">
      <formula>$Y$70=FALSE</formula>
    </cfRule>
  </conditionalFormatting>
  <conditionalFormatting sqref="L24:P28">
    <cfRule type="expression" dxfId="49" priority="70">
      <formula>L24&lt;&gt;""</formula>
    </cfRule>
  </conditionalFormatting>
  <conditionalFormatting sqref="S28:X28">
    <cfRule type="expression" dxfId="48" priority="68">
      <formula>S28&lt;&gt;""</formula>
    </cfRule>
  </conditionalFormatting>
  <conditionalFormatting sqref="L32:N36">
    <cfRule type="expression" dxfId="47" priority="58">
      <formula>L32&lt;&gt;""</formula>
    </cfRule>
  </conditionalFormatting>
  <conditionalFormatting sqref="O32:P36">
    <cfRule type="expression" dxfId="46" priority="57">
      <formula>O32&lt;&gt;""</formula>
    </cfRule>
  </conditionalFormatting>
  <conditionalFormatting sqref="J44:M44">
    <cfRule type="expression" dxfId="45" priority="55">
      <formula>$J$44&lt;&gt;""</formula>
    </cfRule>
  </conditionalFormatting>
  <conditionalFormatting sqref="P7 V7">
    <cfRule type="expression" dxfId="44" priority="54">
      <formula>P7&lt;&gt;""</formula>
    </cfRule>
  </conditionalFormatting>
  <conditionalFormatting sqref="G69">
    <cfRule type="expression" dxfId="43" priority="51">
      <formula>$Y$69=TRUE</formula>
    </cfRule>
  </conditionalFormatting>
  <conditionalFormatting sqref="G70">
    <cfRule type="expression" dxfId="42" priority="50">
      <formula>$Y$70=TRUE</formula>
    </cfRule>
  </conditionalFormatting>
  <conditionalFormatting sqref="G73:X75">
    <cfRule type="expression" dxfId="41" priority="49">
      <formula>$G$73&lt;&gt;""</formula>
    </cfRule>
  </conditionalFormatting>
  <conditionalFormatting sqref="G37">
    <cfRule type="expression" dxfId="40" priority="45">
      <formula>$I$28&lt;&gt;""</formula>
    </cfRule>
  </conditionalFormatting>
  <conditionalFormatting sqref="S59">
    <cfRule type="expression" dxfId="39" priority="44">
      <formula>$Y$70=TRUE</formula>
    </cfRule>
  </conditionalFormatting>
  <conditionalFormatting sqref="S59">
    <cfRule type="expression" dxfId="38" priority="43">
      <formula>S59&lt;&gt;""</formula>
    </cfRule>
  </conditionalFormatting>
  <conditionalFormatting sqref="S63:S68">
    <cfRule type="expression" dxfId="37" priority="29">
      <formula>$J$40=$S$70</formula>
    </cfRule>
  </conditionalFormatting>
  <conditionalFormatting sqref="S64">
    <cfRule type="expression" dxfId="36" priority="22">
      <formula>$Y$70=FALSE</formula>
    </cfRule>
  </conditionalFormatting>
  <conditionalFormatting sqref="S65">
    <cfRule type="expression" dxfId="35" priority="25">
      <formula>$Y$70=FALSE</formula>
    </cfRule>
  </conditionalFormatting>
  <conditionalFormatting sqref="S66">
    <cfRule type="expression" dxfId="34" priority="26">
      <formula>$Y$70=FALSE</formula>
    </cfRule>
  </conditionalFormatting>
  <conditionalFormatting sqref="S67">
    <cfRule type="expression" dxfId="33" priority="27">
      <formula>$Y$70=FALSE</formula>
    </cfRule>
  </conditionalFormatting>
  <conditionalFormatting sqref="S68">
    <cfRule type="expression" dxfId="32" priority="20">
      <formula>$Y$70=FALSE</formula>
    </cfRule>
  </conditionalFormatting>
  <conditionalFormatting sqref="S69">
    <cfRule type="expression" dxfId="31" priority="19">
      <formula>$Y$70=FALSE</formula>
    </cfRule>
  </conditionalFormatting>
  <conditionalFormatting sqref="S69">
    <cfRule type="expression" dxfId="30" priority="28">
      <formula>$J$40=$S$70</formula>
    </cfRule>
  </conditionalFormatting>
  <conditionalFormatting sqref="M56:X56">
    <cfRule type="expression" dxfId="29" priority="18">
      <formula>$M$56&lt;&gt;$Y$56</formula>
    </cfRule>
  </conditionalFormatting>
  <conditionalFormatting sqref="I59">
    <cfRule type="expression" dxfId="28" priority="16">
      <formula>$I$59&lt;&gt;"選択してください"</formula>
    </cfRule>
  </conditionalFormatting>
  <conditionalFormatting sqref="G50:X52">
    <cfRule type="expression" dxfId="27" priority="79">
      <formula>OR($Q$49=$Y$50,$Q$49=$Y$49)</formula>
    </cfRule>
  </conditionalFormatting>
  <conditionalFormatting sqref="S62:X62">
    <cfRule type="expression" dxfId="26" priority="24">
      <formula>$S$62&lt;&gt;""</formula>
    </cfRule>
  </conditionalFormatting>
  <conditionalFormatting sqref="I24:K28">
    <cfRule type="expression" dxfId="25" priority="14">
      <formula>I24&lt;&gt;""</formula>
    </cfRule>
  </conditionalFormatting>
  <conditionalFormatting sqref="I32:K36">
    <cfRule type="expression" dxfId="24" priority="13">
      <formula>I32&lt;&gt;""</formula>
    </cfRule>
  </conditionalFormatting>
  <conditionalFormatting sqref="W31:X36">
    <cfRule type="expression" dxfId="23" priority="12">
      <formula>W31&lt;&gt;"～"</formula>
    </cfRule>
  </conditionalFormatting>
  <conditionalFormatting sqref="W31:X36">
    <cfRule type="expression" dxfId="22" priority="11">
      <formula>V31="×"</formula>
    </cfRule>
  </conditionalFormatting>
  <conditionalFormatting sqref="Q80:R80">
    <cfRule type="expression" dxfId="21" priority="10">
      <formula>$O$80="なし"</formula>
    </cfRule>
  </conditionalFormatting>
  <conditionalFormatting sqref="G58:X58">
    <cfRule type="expression" dxfId="20" priority="9">
      <formula>$M$56&lt;&gt;$Y$59</formula>
    </cfRule>
  </conditionalFormatting>
  <conditionalFormatting sqref="G58:H58">
    <cfRule type="expression" dxfId="19" priority="8">
      <formula>$I$58&lt;&gt;"契約締結日（　　　　）、研究題目（　　　　）"</formula>
    </cfRule>
  </conditionalFormatting>
  <conditionalFormatting sqref="I58:X58">
    <cfRule type="expression" dxfId="18" priority="7">
      <formula>$I$58&lt;&gt;"契約締結日（　　　　）、研究題目（　　　　）"</formula>
    </cfRule>
  </conditionalFormatting>
  <conditionalFormatting sqref="J42:M42">
    <cfRule type="expression" dxfId="17" priority="6">
      <formula>$J42&lt;&gt;""</formula>
    </cfRule>
  </conditionalFormatting>
  <conditionalFormatting sqref="M54:X54">
    <cfRule type="expression" dxfId="16" priority="5">
      <formula>M54&lt;&gt;""</formula>
    </cfRule>
  </conditionalFormatting>
  <conditionalFormatting sqref="O53:X53">
    <cfRule type="expression" dxfId="15" priority="4">
      <formula>$O53&lt;&gt;$Y$53</formula>
    </cfRule>
  </conditionalFormatting>
  <conditionalFormatting sqref="G54:X55">
    <cfRule type="expression" dxfId="14" priority="3">
      <formula>$O$53&lt;&gt;$Y$55</formula>
    </cfRule>
  </conditionalFormatting>
  <conditionalFormatting sqref="H70:N70">
    <cfRule type="expression" dxfId="13" priority="2">
      <formula>$H$70="入力エラー！！"&amp;CHAR(10)&amp;"特別試験研究費税額控除を利用する場合、12.契約書雛形は「簡略版」を選択できません。"</formula>
    </cfRule>
  </conditionalFormatting>
  <conditionalFormatting sqref="O71:X71">
    <cfRule type="expression" dxfId="12" priority="1">
      <formula>$O71&lt;&gt;"選択してください"</formula>
    </cfRule>
  </conditionalFormatting>
  <dataValidations count="15">
    <dataValidation type="list" allowBlank="1" showInputMessage="1" showErrorMessage="1" sqref="I80:L80 U80:X80" xr:uid="{8A555D68-1834-4060-93A7-E34B07B64240}">
      <formula1>"あり,なし"</formula1>
    </dataValidation>
    <dataValidation type="list" allowBlank="1" showInputMessage="1" showErrorMessage="1" sqref="U79:V79"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78:X78" xr:uid="{4FB5CAC2-C860-434F-B4A2-FEF39DCB89C8}">
      <formula1>1</formula1>
    </dataValidation>
    <dataValidation type="custom" errorStyle="warning" allowBlank="1" showInputMessage="1" showErrorMessage="1" errorTitle="入力規則" error="研究料月額36,600円で割り切れない金額が入力されています。" sqref="J44:M44" xr:uid="{A7B57CCA-17E3-4F75-B5A6-D6061A53C4AD}">
      <formula1>MOD(J44,36600)=0</formula1>
    </dataValidation>
    <dataValidation type="whole" operator="greaterThanOrEqual" allowBlank="1" showInputMessage="1" showErrorMessage="1" sqref="J40:M40 J43:M43" xr:uid="{0E71B45C-5F5D-41F6-9CA1-C6FE948B680B}">
      <formula1>0</formula1>
    </dataValidation>
    <dataValidation type="whole" errorStyle="warning" operator="greaterThanOrEqual" allowBlank="1" showInputMessage="1" showErrorMessage="1" errorTitle="入力規則" error="産学官連携推進活動経費は直接経費+学術貢献費の30％以上（小数点以下切り上げ）となります。" sqref="J42:M42" xr:uid="{9C79CC21-1A99-4899-AC23-EA92FB20F8DD}">
      <formula1>(J40+J41)*0.3</formula1>
    </dataValidation>
    <dataValidation type="list" allowBlank="1" showInputMessage="1" showErrorMessage="1" sqref="G24:H28 G32:H36"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xr:uid="{9C918CC4-527F-46CC-A8BD-A7DF4A44A556}">
      <formula1>1</formula1>
    </dataValidation>
    <dataValidation type="list" allowBlank="1" showInputMessage="1" showErrorMessage="1" sqref="I59"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M56:X56" xr:uid="{F788FC8B-6FAA-436D-990A-C9560B94CC28}">
      <formula1>$Y$56:$Y$59</formula1>
    </dataValidation>
    <dataValidation type="list" allowBlank="1" showInputMessage="1" showErrorMessage="1" sqref="Q49:X49" xr:uid="{312581DC-844A-4F03-98E5-6972A179CA6F}">
      <formula1>$Y$49:$Y$51</formula1>
    </dataValidation>
    <dataValidation type="list" errorStyle="warning" allowBlank="1" showInputMessage="1" showErrorMessage="1" promptTitle="研究料の計上をお願いします。" prompt="※研究料（受入にかかる経費）は研究員1人当たり月額36,600円となります。" sqref="V31:V36" xr:uid="{B12BEF4D-FF2F-4E6B-B419-38467563F1AB}">
      <formula1>"×,○"</formula1>
    </dataValidation>
    <dataValidation type="list" allowBlank="1" showInputMessage="1" showErrorMessage="1" sqref="O80:P80" xr:uid="{1E4A4F86-E852-4620-81ED-F71259FF7F88}">
      <formula1>"あり(右枠内にSの番号を記載),なし"</formula1>
    </dataValidation>
    <dataValidation type="list" allowBlank="1" showInputMessage="1" showErrorMessage="1" sqref="O53:X53" xr:uid="{BF7D0E4C-3E6E-4709-B9F7-24F9CE17DF24}">
      <formula1>$Y$53:$Y$55</formula1>
    </dataValidation>
    <dataValidation type="list" allowBlank="1" showInputMessage="1" showErrorMessage="1" sqref="O71:X71" xr:uid="{52873B07-5AE7-4390-9AC0-457D09A6BE32}">
      <formula1>"選択してください,電子契約（クラウドサイン：弁護士ドットコム株式会社）,紙媒体での契約"</formula1>
    </dataValidation>
  </dataValidations>
  <hyperlinks>
    <hyperlink ref="G37:X37" location="'【様式】別紙（研究担当者が７名以上の場合）'!D13" display="7名以上参画する場合は次シート「【様式】別紙（研究担当者が７名以上の場合）」に記載してください。" xr:uid="{B0FE1CD6-ECBE-4AA5-86BA-8DA6FE34C870}"/>
    <hyperlink ref="G29:X29" location="'【様式】別紙（研究担当者が７名以上の場合）'!D4" display="7名以上参画する場合は次シート「【様式】別紙（研究担当者が７名以上の場合）」に記載してください。" xr:uid="{B2D41F90-8BFA-4846-98C4-1E528AC1D704}"/>
    <hyperlink ref="G65:N67" location="企業等区分の定義について!B14" display="※各区分の定義については別シート「企業等区分の定義について」をご参照ください。" xr:uid="{0945F30E-3574-486F-9C72-E506D83F9F3F}"/>
    <hyperlink ref="P59:R60" location="業種番号一覧!C38" display="業種番号一覧!C38" xr:uid="{EFB3D83E-E018-4EF2-97D2-7F22A7570E0A}"/>
  </hyperlinks>
  <printOptions horizontalCentered="1"/>
  <pageMargins left="0.31496062992125984" right="0.31496062992125984" top="0.51181102362204722" bottom="0.51181102362204722" header="0.31496062992125984" footer="0.31496062992125984"/>
  <pageSetup paperSize="9" scale="72" fitToHeight="0" orientation="portrait" r:id="rId1"/>
  <rowBreaks count="2" manualBreakCount="2">
    <brk id="37" min="1" max="23" man="1"/>
    <brk id="76"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123825</xdr:colOff>
                    <xdr:row>69</xdr:row>
                    <xdr:rowOff>38100</xdr:rowOff>
                  </from>
                  <to>
                    <xdr:col>6</xdr:col>
                    <xdr:colOff>361950</xdr:colOff>
                    <xdr:row>69</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123825</xdr:colOff>
                    <xdr:row>68</xdr:row>
                    <xdr:rowOff>38100</xdr:rowOff>
                  </from>
                  <to>
                    <xdr:col>6</xdr:col>
                    <xdr:colOff>361950</xdr:colOff>
                    <xdr:row>68</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Q21"/>
  <sheetViews>
    <sheetView zoomScale="70" zoomScaleNormal="70" workbookViewId="0">
      <selection activeCell="H4" sqref="H4:H9"/>
    </sheetView>
  </sheetViews>
  <sheetFormatPr defaultRowHeight="13.5"/>
  <cols>
    <col min="2" max="2" width="19.125" customWidth="1"/>
    <col min="3" max="3" width="13.875" customWidth="1"/>
    <col min="4" max="4" width="15.5" customWidth="1"/>
    <col min="5" max="5" width="23.5" customWidth="1"/>
    <col min="6" max="6" width="9.5" customWidth="1"/>
    <col min="7" max="7" width="40.625" customWidth="1"/>
    <col min="8" max="8" width="21.125" customWidth="1"/>
    <col min="9" max="9" width="30.875" customWidth="1"/>
  </cols>
  <sheetData>
    <row r="1" spans="2:17" ht="42">
      <c r="B1" s="51" t="s">
        <v>122</v>
      </c>
      <c r="K1" s="52"/>
      <c r="L1" s="52"/>
      <c r="M1" s="52"/>
    </row>
    <row r="3" spans="2:17" ht="45" customHeight="1">
      <c r="B3" s="392" t="s">
        <v>41</v>
      </c>
      <c r="C3" s="21" t="s">
        <v>28</v>
      </c>
      <c r="D3" s="21" t="s">
        <v>6</v>
      </c>
      <c r="E3" s="21" t="s">
        <v>25</v>
      </c>
      <c r="F3" s="21" t="s">
        <v>5</v>
      </c>
      <c r="G3" s="87" t="s">
        <v>118</v>
      </c>
      <c r="H3" s="78"/>
      <c r="J3" s="395" t="s">
        <v>154</v>
      </c>
      <c r="K3" s="395"/>
      <c r="L3" s="395"/>
      <c r="M3" s="395"/>
      <c r="N3" s="395"/>
      <c r="O3" s="395"/>
      <c r="P3" s="395"/>
      <c r="Q3" s="395"/>
    </row>
    <row r="4" spans="2:17" ht="45" customHeight="1">
      <c r="B4" s="393"/>
      <c r="C4" s="17" t="s">
        <v>71</v>
      </c>
      <c r="D4" s="22"/>
      <c r="E4" s="20"/>
      <c r="F4" s="20"/>
      <c r="G4" s="23"/>
      <c r="H4" s="54"/>
    </row>
    <row r="5" spans="2:17" ht="45" customHeight="1">
      <c r="B5" s="393"/>
      <c r="C5" s="17" t="s">
        <v>71</v>
      </c>
      <c r="D5" s="19"/>
      <c r="E5" s="19"/>
      <c r="F5" s="19"/>
      <c r="G5" s="24"/>
      <c r="H5" s="54"/>
    </row>
    <row r="6" spans="2:17" ht="45" customHeight="1">
      <c r="B6" s="393"/>
      <c r="C6" s="17" t="s">
        <v>71</v>
      </c>
      <c r="D6" s="19"/>
      <c r="E6" s="19"/>
      <c r="F6" s="19"/>
      <c r="G6" s="24"/>
      <c r="H6" s="54"/>
    </row>
    <row r="7" spans="2:17" ht="45" customHeight="1">
      <c r="B7" s="393"/>
      <c r="C7" s="17" t="s">
        <v>71</v>
      </c>
      <c r="D7" s="19"/>
      <c r="E7" s="19"/>
      <c r="F7" s="19"/>
      <c r="G7" s="24"/>
      <c r="H7" s="54"/>
    </row>
    <row r="8" spans="2:17" ht="45" customHeight="1">
      <c r="B8" s="393"/>
      <c r="C8" s="17" t="s">
        <v>71</v>
      </c>
      <c r="D8" s="19"/>
      <c r="E8" s="19"/>
      <c r="F8" s="19"/>
      <c r="G8" s="24"/>
      <c r="H8" s="54"/>
    </row>
    <row r="9" spans="2:17" ht="45" customHeight="1">
      <c r="B9" s="394"/>
      <c r="C9" s="25" t="s">
        <v>71</v>
      </c>
      <c r="D9" s="18"/>
      <c r="E9" s="18"/>
      <c r="F9" s="18"/>
      <c r="G9" s="26"/>
      <c r="H9" s="54"/>
    </row>
    <row r="10" spans="2:17" ht="21.95" customHeight="1">
      <c r="B10" s="30" t="s">
        <v>119</v>
      </c>
    </row>
    <row r="11" spans="2:17" ht="21.95" customHeight="1"/>
    <row r="12" spans="2:17" ht="45" customHeight="1">
      <c r="B12" s="392" t="s">
        <v>120</v>
      </c>
      <c r="C12" s="21" t="s">
        <v>28</v>
      </c>
      <c r="D12" s="21" t="s">
        <v>6</v>
      </c>
      <c r="E12" s="21" t="s">
        <v>25</v>
      </c>
      <c r="F12" s="21" t="s">
        <v>5</v>
      </c>
      <c r="G12" s="21" t="s">
        <v>118</v>
      </c>
      <c r="H12" s="21" t="s">
        <v>160</v>
      </c>
      <c r="I12" s="31" t="s">
        <v>44</v>
      </c>
      <c r="J12" s="396" t="s">
        <v>154</v>
      </c>
      <c r="K12" s="397"/>
      <c r="L12" s="397"/>
      <c r="M12" s="397"/>
      <c r="N12" s="397"/>
      <c r="O12" s="397"/>
      <c r="P12" s="397"/>
      <c r="Q12" s="397"/>
    </row>
    <row r="13" spans="2:17" ht="45" customHeight="1">
      <c r="B13" s="393"/>
      <c r="C13" s="17" t="s">
        <v>71</v>
      </c>
      <c r="D13" s="22"/>
      <c r="E13" s="20"/>
      <c r="F13" s="20"/>
      <c r="G13" s="23"/>
      <c r="H13" s="55" t="s">
        <v>158</v>
      </c>
      <c r="I13" s="27" t="s">
        <v>45</v>
      </c>
    </row>
    <row r="14" spans="2:17" ht="45" customHeight="1">
      <c r="B14" s="393"/>
      <c r="C14" s="17" t="s">
        <v>71</v>
      </c>
      <c r="D14" s="19"/>
      <c r="E14" s="19"/>
      <c r="F14" s="19"/>
      <c r="G14" s="24"/>
      <c r="H14" s="24" t="s">
        <v>158</v>
      </c>
      <c r="I14" s="28" t="s">
        <v>45</v>
      </c>
    </row>
    <row r="15" spans="2:17" ht="45" customHeight="1">
      <c r="B15" s="393"/>
      <c r="C15" s="17" t="s">
        <v>71</v>
      </c>
      <c r="D15" s="19"/>
      <c r="E15" s="19"/>
      <c r="F15" s="19"/>
      <c r="G15" s="24"/>
      <c r="H15" s="24" t="s">
        <v>158</v>
      </c>
      <c r="I15" s="28" t="s">
        <v>45</v>
      </c>
    </row>
    <row r="16" spans="2:17" ht="45" customHeight="1">
      <c r="B16" s="393"/>
      <c r="C16" s="17" t="s">
        <v>71</v>
      </c>
      <c r="D16" s="19"/>
      <c r="E16" s="19"/>
      <c r="F16" s="19"/>
      <c r="G16" s="24"/>
      <c r="H16" s="24" t="s">
        <v>158</v>
      </c>
      <c r="I16" s="28" t="s">
        <v>45</v>
      </c>
    </row>
    <row r="17" spans="2:9" ht="45" customHeight="1">
      <c r="B17" s="393"/>
      <c r="C17" s="17" t="s">
        <v>71</v>
      </c>
      <c r="D17" s="19"/>
      <c r="E17" s="19"/>
      <c r="F17" s="19"/>
      <c r="G17" s="24"/>
      <c r="H17" s="24" t="s">
        <v>158</v>
      </c>
      <c r="I17" s="28" t="s">
        <v>45</v>
      </c>
    </row>
    <row r="18" spans="2:9" ht="45" customHeight="1">
      <c r="B18" s="394"/>
      <c r="C18" s="25" t="s">
        <v>71</v>
      </c>
      <c r="D18" s="18"/>
      <c r="E18" s="18"/>
      <c r="F18" s="18"/>
      <c r="G18" s="26"/>
      <c r="H18" s="26" t="s">
        <v>158</v>
      </c>
      <c r="I18" s="29" t="s">
        <v>45</v>
      </c>
    </row>
    <row r="19" spans="2:9" ht="21.95" customHeight="1">
      <c r="B19" s="30" t="s">
        <v>121</v>
      </c>
    </row>
    <row r="21" spans="2:9" ht="68.25" customHeight="1"/>
  </sheetData>
  <sheetProtection sheet="1" formatCells="0" formatColumns="0" formatRows="0"/>
  <mergeCells count="4">
    <mergeCell ref="B3:B9"/>
    <mergeCell ref="B12:B18"/>
    <mergeCell ref="J3:Q3"/>
    <mergeCell ref="J12:Q12"/>
  </mergeCells>
  <phoneticPr fontId="15"/>
  <dataValidations count="3">
    <dataValidation type="list" allowBlank="1" showInputMessage="1" showErrorMessage="1" sqref="C4:C9 C13:C18"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D18" xr:uid="{F9814123-5BDA-4548-BD58-EEC5D1EAE66A}"/>
    <dataValidation type="list" allowBlank="1" showInputMessage="1" showErrorMessage="1" sqref="H13:H18" xr:uid="{9E8B36E6-8F5D-4F93-9BFF-DE2F4D4C2229}">
      <formula1>"×,○"</formula1>
    </dataValidation>
  </dataValidations>
  <hyperlinks>
    <hyperlink ref="J1:M1" location="' (保護)【様式】共同研究申込書'!C30" display="共同研究申込書本紙へ戻る" xr:uid="{32BB083E-A491-417D-9D66-D3CFBE076C68}"/>
    <hyperlink ref="J12" location="' (保護)【様式】共同研究申込書'!C30" display="共同研究申込書本紙へ戻る" xr:uid="{61230031-ADE9-4257-859F-EBEC7A2FAF9D}"/>
    <hyperlink ref="J3:Q3" location="【様式】共同研究申込書!A1" display="共同研究申込書本紙へ戻る" xr:uid="{929C64F1-C139-4028-B4DB-DF30DAADF253}"/>
    <hyperlink ref="J12:Q12" location="【様式】共同研究申込書!A1" display="共同研究申込書本紙へ戻る" xr:uid="{10C383B0-1201-40C1-8335-30BF0A65E454}"/>
  </hyperlinks>
  <pageMargins left="0.7" right="0.7" top="0.75" bottom="0.75" header="0.3" footer="0.3"/>
  <pageSetup paperSize="9" scale="4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3">
    <tabColor theme="9" tint="0.79998168889431442"/>
  </sheetPr>
  <dimension ref="B1:H14"/>
  <sheetViews>
    <sheetView topLeftCell="A10" workbookViewId="0">
      <selection activeCell="B14" sqref="B14:C14"/>
    </sheetView>
  </sheetViews>
  <sheetFormatPr defaultRowHeight="13.5"/>
  <cols>
    <col min="2" max="2" width="21.5" customWidth="1"/>
    <col min="3" max="6" width="15.625" customWidth="1"/>
    <col min="7" max="7" width="12.625" customWidth="1"/>
    <col min="8" max="8" width="10.75" customWidth="1"/>
  </cols>
  <sheetData>
    <row r="1" spans="2:8" ht="34.5" customHeight="1" thickBot="1">
      <c r="B1" s="9" t="s">
        <v>149</v>
      </c>
    </row>
    <row r="2" spans="2:8" ht="27" customHeight="1" thickTop="1">
      <c r="B2" s="410" t="s">
        <v>126</v>
      </c>
      <c r="C2" s="401" t="s">
        <v>143</v>
      </c>
      <c r="D2" s="402"/>
      <c r="E2" s="402"/>
      <c r="F2" s="402"/>
      <c r="G2" s="402"/>
      <c r="H2" s="403"/>
    </row>
    <row r="3" spans="2:8" ht="13.5" customHeight="1">
      <c r="B3" s="411"/>
      <c r="C3" s="404"/>
      <c r="D3" s="405"/>
      <c r="E3" s="405"/>
      <c r="F3" s="405"/>
      <c r="G3" s="405"/>
      <c r="H3" s="406"/>
    </row>
    <row r="4" spans="2:8" ht="13.5" customHeight="1">
      <c r="B4" s="411"/>
      <c r="C4" s="39"/>
      <c r="D4" s="40"/>
      <c r="E4" s="40"/>
      <c r="F4" s="40"/>
      <c r="G4" s="40"/>
      <c r="H4" s="41"/>
    </row>
    <row r="5" spans="2:8" ht="13.5" customHeight="1">
      <c r="B5" s="411"/>
      <c r="C5" s="39"/>
      <c r="D5" s="43" t="s">
        <v>130</v>
      </c>
      <c r="E5" s="43" t="s">
        <v>131</v>
      </c>
      <c r="F5" s="43" t="s">
        <v>142</v>
      </c>
      <c r="G5" s="40"/>
      <c r="H5" s="41"/>
    </row>
    <row r="6" spans="2:8" ht="13.5" customHeight="1">
      <c r="B6" s="411"/>
      <c r="C6" s="39"/>
      <c r="D6" s="43" t="s">
        <v>132</v>
      </c>
      <c r="E6" s="42" t="s">
        <v>136</v>
      </c>
      <c r="F6" s="42" t="s">
        <v>139</v>
      </c>
      <c r="G6" s="40"/>
      <c r="H6" s="41"/>
    </row>
    <row r="7" spans="2:8" ht="13.5" customHeight="1">
      <c r="B7" s="411"/>
      <c r="C7" s="39"/>
      <c r="D7" s="43" t="s">
        <v>133</v>
      </c>
      <c r="E7" s="42" t="s">
        <v>137</v>
      </c>
      <c r="F7" s="42" t="s">
        <v>140</v>
      </c>
      <c r="G7" s="40"/>
      <c r="H7" s="41"/>
    </row>
    <row r="8" spans="2:8" ht="13.5" customHeight="1">
      <c r="B8" s="411"/>
      <c r="C8" s="39"/>
      <c r="D8" s="43" t="s">
        <v>134</v>
      </c>
      <c r="E8" s="42" t="s">
        <v>138</v>
      </c>
      <c r="F8" s="42" t="s">
        <v>140</v>
      </c>
      <c r="G8" s="40"/>
      <c r="H8" s="41"/>
    </row>
    <row r="9" spans="2:8" ht="13.5" customHeight="1">
      <c r="B9" s="411"/>
      <c r="C9" s="39"/>
      <c r="D9" s="43" t="s">
        <v>135</v>
      </c>
      <c r="E9" s="42" t="s">
        <v>138</v>
      </c>
      <c r="F9" s="42" t="s">
        <v>141</v>
      </c>
      <c r="G9" s="40"/>
      <c r="H9" s="41"/>
    </row>
    <row r="10" spans="2:8" ht="15" customHeight="1">
      <c r="B10" s="412"/>
      <c r="C10" s="36"/>
      <c r="D10" s="37"/>
      <c r="E10" s="37"/>
      <c r="F10" s="37"/>
      <c r="G10" s="37"/>
      <c r="H10" s="38"/>
    </row>
    <row r="11" spans="2:8" ht="32.25" customHeight="1">
      <c r="B11" s="34" t="s">
        <v>127</v>
      </c>
      <c r="C11" s="398" t="s">
        <v>128</v>
      </c>
      <c r="D11" s="399"/>
      <c r="E11" s="399"/>
      <c r="F11" s="399"/>
      <c r="G11" s="399"/>
      <c r="H11" s="400"/>
    </row>
    <row r="12" spans="2:8" ht="172.5" customHeight="1" thickBot="1">
      <c r="B12" s="35" t="s">
        <v>52</v>
      </c>
      <c r="C12" s="407" t="s">
        <v>129</v>
      </c>
      <c r="D12" s="408"/>
      <c r="E12" s="408"/>
      <c r="F12" s="408"/>
      <c r="G12" s="408"/>
      <c r="H12" s="409"/>
    </row>
    <row r="13" spans="2:8" ht="14.25" thickTop="1"/>
    <row r="14" spans="2:8" ht="17.25">
      <c r="B14" s="413" t="s">
        <v>148</v>
      </c>
      <c r="C14" s="413"/>
    </row>
  </sheetData>
  <sheetProtection sheet="1" formatCells="0" formatColumns="0" formatRows="0"/>
  <mergeCells count="5">
    <mergeCell ref="C11:H11"/>
    <mergeCell ref="C2:H3"/>
    <mergeCell ref="C12:H12"/>
    <mergeCell ref="B2:B10"/>
    <mergeCell ref="B14:C14"/>
  </mergeCells>
  <phoneticPr fontId="15"/>
  <hyperlinks>
    <hyperlink ref="B14" location="' (保護)【様式】共同研究申込書'!I58" display="共同研究申込書 本紙へ戻る" xr:uid="{B2E36E3D-60D8-4829-9D29-D2405DD34BB3}"/>
    <hyperlink ref="B14:C14" location="【様式】共同研究申込書!G59" display="共同研究申込書 本紙へ戻る" xr:uid="{FFE97478-13E3-4EB4-9749-F50F60B7BABD}"/>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4">
    <tabColor theme="9" tint="0.79998168889431442"/>
  </sheetPr>
  <dimension ref="B1:C38"/>
  <sheetViews>
    <sheetView zoomScale="85" zoomScaleNormal="85" workbookViewId="0">
      <selection activeCell="M67" sqref="M67"/>
    </sheetView>
  </sheetViews>
  <sheetFormatPr defaultRowHeight="13.5"/>
  <cols>
    <col min="1" max="1" width="2.875" customWidth="1"/>
    <col min="3" max="3" width="39" customWidth="1"/>
  </cols>
  <sheetData>
    <row r="1" spans="2:3" s="9" customFormat="1" ht="49.5" customHeight="1">
      <c r="B1" s="414" t="s">
        <v>115</v>
      </c>
      <c r="C1" s="414"/>
    </row>
    <row r="2" spans="2:3">
      <c r="B2" s="10">
        <v>1</v>
      </c>
      <c r="C2" s="10" t="s">
        <v>79</v>
      </c>
    </row>
    <row r="3" spans="2:3">
      <c r="B3" s="10">
        <v>2</v>
      </c>
      <c r="C3" s="10" t="s">
        <v>80</v>
      </c>
    </row>
    <row r="4" spans="2:3">
      <c r="B4" s="10">
        <v>3</v>
      </c>
      <c r="C4" s="10" t="s">
        <v>81</v>
      </c>
    </row>
    <row r="5" spans="2:3">
      <c r="B5" s="10">
        <v>4</v>
      </c>
      <c r="C5" s="10" t="s">
        <v>82</v>
      </c>
    </row>
    <row r="6" spans="2:3">
      <c r="B6" s="10">
        <v>5</v>
      </c>
      <c r="C6" s="10" t="s">
        <v>83</v>
      </c>
    </row>
    <row r="7" spans="2:3">
      <c r="B7" s="10">
        <v>6</v>
      </c>
      <c r="C7" s="10" t="s">
        <v>84</v>
      </c>
    </row>
    <row r="8" spans="2:3">
      <c r="B8" s="10">
        <v>7</v>
      </c>
      <c r="C8" s="10" t="s">
        <v>85</v>
      </c>
    </row>
    <row r="9" spans="2:3">
      <c r="B9" s="10">
        <v>8</v>
      </c>
      <c r="C9" s="10" t="s">
        <v>86</v>
      </c>
    </row>
    <row r="10" spans="2:3">
      <c r="B10" s="10">
        <v>9</v>
      </c>
      <c r="C10" s="10" t="s">
        <v>87</v>
      </c>
    </row>
    <row r="11" spans="2:3">
      <c r="B11" s="10">
        <v>10</v>
      </c>
      <c r="C11" s="10" t="s">
        <v>88</v>
      </c>
    </row>
    <row r="12" spans="2:3">
      <c r="B12" s="11">
        <v>11</v>
      </c>
      <c r="C12" s="10" t="s">
        <v>89</v>
      </c>
    </row>
    <row r="13" spans="2:3">
      <c r="B13" s="11">
        <v>12</v>
      </c>
      <c r="C13" s="10" t="s">
        <v>90</v>
      </c>
    </row>
    <row r="14" spans="2:3">
      <c r="B14" s="11">
        <v>13</v>
      </c>
      <c r="C14" s="10" t="s">
        <v>91</v>
      </c>
    </row>
    <row r="15" spans="2:3">
      <c r="B15" s="11">
        <v>14</v>
      </c>
      <c r="C15" s="10" t="s">
        <v>92</v>
      </c>
    </row>
    <row r="16" spans="2:3">
      <c r="B16" s="11">
        <v>15</v>
      </c>
      <c r="C16" s="10" t="s">
        <v>93</v>
      </c>
    </row>
    <row r="17" spans="2:3">
      <c r="B17" s="11">
        <v>16</v>
      </c>
      <c r="C17" s="10" t="s">
        <v>94</v>
      </c>
    </row>
    <row r="18" spans="2:3">
      <c r="B18" s="11">
        <v>17</v>
      </c>
      <c r="C18" s="10" t="s">
        <v>95</v>
      </c>
    </row>
    <row r="19" spans="2:3">
      <c r="B19" s="11">
        <v>18</v>
      </c>
      <c r="C19" s="10" t="s">
        <v>96</v>
      </c>
    </row>
    <row r="20" spans="2:3">
      <c r="B20" s="11">
        <v>19</v>
      </c>
      <c r="C20" s="10" t="s">
        <v>97</v>
      </c>
    </row>
    <row r="21" spans="2:3">
      <c r="B21" s="11">
        <v>20</v>
      </c>
      <c r="C21" s="10" t="s">
        <v>98</v>
      </c>
    </row>
    <row r="22" spans="2:3">
      <c r="B22" s="11">
        <v>21</v>
      </c>
      <c r="C22" s="10" t="s">
        <v>99</v>
      </c>
    </row>
    <row r="23" spans="2:3">
      <c r="B23" s="11">
        <v>22</v>
      </c>
      <c r="C23" s="10" t="s">
        <v>100</v>
      </c>
    </row>
    <row r="24" spans="2:3">
      <c r="B24" s="11">
        <v>23</v>
      </c>
      <c r="C24" s="10" t="s">
        <v>101</v>
      </c>
    </row>
    <row r="25" spans="2:3">
      <c r="B25" s="11">
        <v>24</v>
      </c>
      <c r="C25" s="10" t="s">
        <v>102</v>
      </c>
    </row>
    <row r="26" spans="2:3">
      <c r="B26" s="11">
        <v>25</v>
      </c>
      <c r="C26" s="10" t="s">
        <v>103</v>
      </c>
    </row>
    <row r="27" spans="2:3">
      <c r="B27" s="11">
        <v>26</v>
      </c>
      <c r="C27" s="10" t="s">
        <v>104</v>
      </c>
    </row>
    <row r="28" spans="2:3">
      <c r="B28" s="11">
        <v>27</v>
      </c>
      <c r="C28" s="10" t="s">
        <v>105</v>
      </c>
    </row>
    <row r="29" spans="2:3">
      <c r="B29" s="11">
        <v>28</v>
      </c>
      <c r="C29" s="10" t="s">
        <v>106</v>
      </c>
    </row>
    <row r="30" spans="2:3">
      <c r="B30" s="11">
        <v>29</v>
      </c>
      <c r="C30" s="10" t="s">
        <v>107</v>
      </c>
    </row>
    <row r="31" spans="2:3">
      <c r="B31" s="11">
        <v>30</v>
      </c>
      <c r="C31" s="10" t="s">
        <v>108</v>
      </c>
    </row>
    <row r="32" spans="2:3">
      <c r="B32" s="11">
        <v>31</v>
      </c>
      <c r="C32" s="10" t="s">
        <v>109</v>
      </c>
    </row>
    <row r="33" spans="2:3">
      <c r="B33" s="11">
        <v>32</v>
      </c>
      <c r="C33" s="10" t="s">
        <v>110</v>
      </c>
    </row>
    <row r="34" spans="2:3">
      <c r="B34" s="11">
        <v>33</v>
      </c>
      <c r="C34" s="10" t="s">
        <v>111</v>
      </c>
    </row>
    <row r="35" spans="2:3">
      <c r="B35" s="11">
        <v>34</v>
      </c>
      <c r="C35" s="10" t="s">
        <v>112</v>
      </c>
    </row>
    <row r="36" spans="2:3">
      <c r="B36" s="11">
        <v>35</v>
      </c>
      <c r="C36" s="10" t="s">
        <v>13</v>
      </c>
    </row>
    <row r="38" spans="2:3">
      <c r="C38" s="86" t="s">
        <v>148</v>
      </c>
    </row>
  </sheetData>
  <sheetProtection sheet="1" formatCells="0" formatColumns="0" formatRows="0"/>
  <mergeCells count="1">
    <mergeCell ref="B1:C1"/>
  </mergeCells>
  <phoneticPr fontId="15"/>
  <hyperlinks>
    <hyperlink ref="C38" location="【様式】共同研究申込書!S58" display="共同研究申込書 本紙へ戻る" xr:uid="{BF8761E7-AF8C-4CF2-9CA8-6358754343BA}"/>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20E7-5DDE-4CFA-ACDD-27C70F11CC5D}">
  <sheetPr codeName="Sheet5"/>
  <dimension ref="A1:CW5"/>
  <sheetViews>
    <sheetView workbookViewId="0">
      <selection activeCell="B6" sqref="B6"/>
    </sheetView>
  </sheetViews>
  <sheetFormatPr defaultRowHeight="13.5"/>
  <cols>
    <col min="1" max="1" width="7.25" bestFit="1" customWidth="1"/>
    <col min="2" max="2" width="9.5" bestFit="1" customWidth="1"/>
    <col min="7" max="8" width="9.5" bestFit="1" customWidth="1"/>
    <col min="27" max="27" width="10.5" customWidth="1"/>
    <col min="28" max="28" width="10.5" bestFit="1" customWidth="1"/>
    <col min="29" max="30" width="10.5" customWidth="1"/>
    <col min="31" max="31" width="10.75" customWidth="1"/>
  </cols>
  <sheetData>
    <row r="1" spans="1:101">
      <c r="A1" t="s">
        <v>217</v>
      </c>
      <c r="B1" t="s">
        <v>210</v>
      </c>
      <c r="C1" t="s">
        <v>211</v>
      </c>
      <c r="D1" s="80" t="s">
        <v>283</v>
      </c>
      <c r="E1" t="s">
        <v>212</v>
      </c>
      <c r="F1" s="80" t="s">
        <v>284</v>
      </c>
      <c r="G1" t="s">
        <v>213</v>
      </c>
      <c r="H1" t="s">
        <v>214</v>
      </c>
      <c r="I1" t="s">
        <v>215</v>
      </c>
      <c r="J1" t="s">
        <v>216</v>
      </c>
      <c r="K1" t="s">
        <v>218</v>
      </c>
      <c r="L1" t="s">
        <v>219</v>
      </c>
      <c r="M1" t="s">
        <v>220</v>
      </c>
      <c r="N1" t="s">
        <v>221</v>
      </c>
      <c r="O1" s="80" t="s">
        <v>285</v>
      </c>
      <c r="P1" t="s">
        <v>222</v>
      </c>
      <c r="Q1" t="s">
        <v>223</v>
      </c>
      <c r="R1" t="s">
        <v>224</v>
      </c>
      <c r="S1" t="s">
        <v>225</v>
      </c>
      <c r="T1" s="80" t="s">
        <v>286</v>
      </c>
      <c r="U1" t="s">
        <v>226</v>
      </c>
      <c r="V1" t="s">
        <v>227</v>
      </c>
      <c r="W1" t="s">
        <v>228</v>
      </c>
      <c r="X1" t="s">
        <v>229</v>
      </c>
      <c r="Y1" s="80" t="s">
        <v>287</v>
      </c>
      <c r="Z1" t="s">
        <v>230</v>
      </c>
      <c r="AA1" t="s">
        <v>231</v>
      </c>
      <c r="AB1" t="s">
        <v>232</v>
      </c>
      <c r="AC1" t="s">
        <v>233</v>
      </c>
      <c r="AD1" s="80" t="s">
        <v>288</v>
      </c>
      <c r="AE1" t="s">
        <v>234</v>
      </c>
      <c r="AF1" t="s">
        <v>235</v>
      </c>
      <c r="AG1" t="s">
        <v>236</v>
      </c>
      <c r="AH1" t="s">
        <v>237</v>
      </c>
      <c r="AI1" s="80" t="s">
        <v>289</v>
      </c>
      <c r="AJ1" t="s">
        <v>238</v>
      </c>
      <c r="AK1" t="s">
        <v>239</v>
      </c>
      <c r="AL1" t="s">
        <v>240</v>
      </c>
      <c r="AM1" t="s">
        <v>241</v>
      </c>
      <c r="AN1" s="80" t="s">
        <v>290</v>
      </c>
      <c r="AO1" t="s">
        <v>242</v>
      </c>
      <c r="AP1" t="s">
        <v>245</v>
      </c>
      <c r="AQ1" t="s">
        <v>243</v>
      </c>
      <c r="AR1" t="s">
        <v>244</v>
      </c>
      <c r="AS1" s="80" t="s">
        <v>291</v>
      </c>
      <c r="AT1" t="s">
        <v>246</v>
      </c>
      <c r="AU1" t="s">
        <v>247</v>
      </c>
      <c r="AV1" t="s">
        <v>248</v>
      </c>
      <c r="AW1" t="s">
        <v>249</v>
      </c>
      <c r="AX1" t="s">
        <v>250</v>
      </c>
      <c r="AY1" t="s">
        <v>251</v>
      </c>
      <c r="AZ1" s="80" t="s">
        <v>292</v>
      </c>
      <c r="BA1" t="s">
        <v>252</v>
      </c>
      <c r="BB1" t="s">
        <v>253</v>
      </c>
      <c r="BC1" t="s">
        <v>254</v>
      </c>
      <c r="BD1" t="s">
        <v>255</v>
      </c>
      <c r="BE1" t="s">
        <v>256</v>
      </c>
      <c r="BF1" t="s">
        <v>257</v>
      </c>
      <c r="BG1" s="80" t="s">
        <v>293</v>
      </c>
      <c r="BH1" t="s">
        <v>258</v>
      </c>
      <c r="BI1" t="s">
        <v>259</v>
      </c>
      <c r="BJ1" t="s">
        <v>260</v>
      </c>
      <c r="BK1" t="s">
        <v>261</v>
      </c>
      <c r="BL1" t="s">
        <v>262</v>
      </c>
      <c r="BM1" t="s">
        <v>263</v>
      </c>
      <c r="BN1" s="80" t="s">
        <v>294</v>
      </c>
      <c r="BO1" t="s">
        <v>264</v>
      </c>
      <c r="BP1" t="s">
        <v>265</v>
      </c>
      <c r="BQ1" t="s">
        <v>266</v>
      </c>
      <c r="BR1" t="s">
        <v>267</v>
      </c>
      <c r="BS1" t="s">
        <v>268</v>
      </c>
      <c r="BT1" t="s">
        <v>269</v>
      </c>
      <c r="BU1" s="80" t="s">
        <v>295</v>
      </c>
      <c r="BV1" t="s">
        <v>270</v>
      </c>
      <c r="BW1" t="s">
        <v>271</v>
      </c>
      <c r="BX1" t="s">
        <v>272</v>
      </c>
      <c r="BY1" t="s">
        <v>273</v>
      </c>
      <c r="BZ1" t="s">
        <v>274</v>
      </c>
      <c r="CA1" t="s">
        <v>275</v>
      </c>
      <c r="CB1" s="80" t="s">
        <v>296</v>
      </c>
      <c r="CC1" t="s">
        <v>276</v>
      </c>
      <c r="CD1" t="s">
        <v>277</v>
      </c>
      <c r="CE1" t="s">
        <v>278</v>
      </c>
      <c r="CF1" t="s">
        <v>279</v>
      </c>
      <c r="CG1" t="s">
        <v>325</v>
      </c>
      <c r="CH1" t="s">
        <v>280</v>
      </c>
      <c r="CI1" t="s">
        <v>281</v>
      </c>
      <c r="CJ1" t="s">
        <v>282</v>
      </c>
      <c r="CK1" t="s">
        <v>297</v>
      </c>
      <c r="CL1" t="s">
        <v>298</v>
      </c>
      <c r="CM1" t="s">
        <v>299</v>
      </c>
      <c r="CN1" t="s">
        <v>300</v>
      </c>
      <c r="CO1" t="s">
        <v>308</v>
      </c>
      <c r="CP1" t="s">
        <v>349</v>
      </c>
      <c r="CQ1" t="s">
        <v>348</v>
      </c>
      <c r="CR1" s="83" t="s">
        <v>307</v>
      </c>
      <c r="CS1" t="s">
        <v>309</v>
      </c>
      <c r="CT1" t="s">
        <v>317</v>
      </c>
      <c r="CU1" t="s">
        <v>318</v>
      </c>
      <c r="CV1" t="s">
        <v>319</v>
      </c>
      <c r="CW1" t="s">
        <v>353</v>
      </c>
    </row>
    <row r="2" spans="1:101">
      <c r="A2">
        <f>【様式】共同研究申込書!P6</f>
        <v>0</v>
      </c>
      <c r="B2" t="str">
        <f>【様式】共同研究申込書!G13</f>
        <v>〇〇の研究</v>
      </c>
      <c r="C2" t="str">
        <f>【様式】共同研究申込書!G15</f>
        <v>××するため</v>
      </c>
      <c r="D2" s="80">
        <f>LEN(C2)</f>
        <v>6</v>
      </c>
      <c r="E2" t="str">
        <f>【様式】共同研究申込書!G17</f>
        <v>△△を行う</v>
      </c>
      <c r="F2" s="80">
        <f>LEN(E2)</f>
        <v>5</v>
      </c>
      <c r="G2" s="79">
        <f>【様式】共同研究申込書!G19</f>
        <v>0</v>
      </c>
      <c r="H2" s="79">
        <f>【様式】共同研究申込書!M19</f>
        <v>0</v>
      </c>
      <c r="I2">
        <f>【様式】共同研究申込書!I20</f>
        <v>0</v>
      </c>
      <c r="J2">
        <f>【様式】共同研究申込書!I21</f>
        <v>0</v>
      </c>
      <c r="K2">
        <f>【様式】共同研究申込書!$I23</f>
        <v>0</v>
      </c>
      <c r="L2">
        <f>【様式】共同研究申込書!$L23</f>
        <v>0</v>
      </c>
      <c r="M2">
        <f>【様式】共同研究申込書!$Q23</f>
        <v>0</v>
      </c>
      <c r="N2">
        <f>【様式】共同研究申込書!$S23</f>
        <v>0</v>
      </c>
      <c r="O2" s="80">
        <f>LEN(N2)</f>
        <v>1</v>
      </c>
      <c r="P2" t="str">
        <f>IF(【様式】共同研究申込書!$I24="","",【様式】共同研究申込書!$I24&amp;IF(【様式】共同研究申込書!$G24="研究協力者",CHAR(10)&amp;"（研究協力者）",""))</f>
        <v/>
      </c>
      <c r="Q2" t="str">
        <f>IF(【様式】共同研究申込書!$L24="","",【様式】共同研究申込書!$L24)</f>
        <v/>
      </c>
      <c r="R2" t="str">
        <f>IF(【様式】共同研究申込書!$Q24="","",【様式】共同研究申込書!$Q24)</f>
        <v/>
      </c>
      <c r="S2" t="str">
        <f>IF(【様式】共同研究申込書!$S24="","",【様式】共同研究申込書!$S24)</f>
        <v/>
      </c>
      <c r="T2" s="80">
        <f>LEN(S2)</f>
        <v>0</v>
      </c>
      <c r="U2" t="str">
        <f>IF(【様式】共同研究申込書!$I25="","",【様式】共同研究申込書!$I25&amp;IF(【様式】共同研究申込書!$G25="研究協力者",CHAR(10)&amp;"（研究協力者）",""))</f>
        <v/>
      </c>
      <c r="V2" t="str">
        <f>IF(【様式】共同研究申込書!$L25="","",【様式】共同研究申込書!$L25)</f>
        <v/>
      </c>
      <c r="W2" t="str">
        <f>IF(【様式】共同研究申込書!$Q25="","",【様式】共同研究申込書!$Q25)</f>
        <v/>
      </c>
      <c r="X2" t="str">
        <f>IF(【様式】共同研究申込書!$S25="","",【様式】共同研究申込書!$S25)</f>
        <v/>
      </c>
      <c r="Y2" s="80">
        <f>LEN(X2)</f>
        <v>0</v>
      </c>
      <c r="Z2" t="str">
        <f>IF(【様式】共同研究申込書!$I26="","",【様式】共同研究申込書!$I26&amp;IF(【様式】共同研究申込書!$G26="研究協力者",CHAR(10)&amp;"（研究協力者）",""))</f>
        <v/>
      </c>
      <c r="AA2" t="str">
        <f>IF(【様式】共同研究申込書!$L26="","",【様式】共同研究申込書!$L26)</f>
        <v/>
      </c>
      <c r="AB2" t="str">
        <f>IF(【様式】共同研究申込書!$Q26="","",【様式】共同研究申込書!$Q26)</f>
        <v/>
      </c>
      <c r="AC2" t="str">
        <f>IF(【様式】共同研究申込書!$S26="","",【様式】共同研究申込書!$S26)</f>
        <v/>
      </c>
      <c r="AD2" s="80">
        <f>LEN(AC2)</f>
        <v>0</v>
      </c>
      <c r="AE2" t="str">
        <f>IF(【様式】共同研究申込書!$I27="","",【様式】共同研究申込書!$I27&amp;IF(【様式】共同研究申込書!$G27="研究協力者",CHAR(10)&amp;"（研究協力者）",""))</f>
        <v/>
      </c>
      <c r="AF2" t="str">
        <f>IF(【様式】共同研究申込書!$L27="","",【様式】共同研究申込書!$L27)</f>
        <v/>
      </c>
      <c r="AG2" t="str">
        <f>IF(【様式】共同研究申込書!$Q27="","",【様式】共同研究申込書!$Q27)</f>
        <v/>
      </c>
      <c r="AH2" t="str">
        <f>IF(【様式】共同研究申込書!$S27="","",【様式】共同研究申込書!$S27)</f>
        <v/>
      </c>
      <c r="AI2" s="80">
        <f>LEN(AH2)</f>
        <v>0</v>
      </c>
      <c r="AJ2" t="str">
        <f>IF(【様式】共同研究申込書!$I28="","",【様式】共同研究申込書!$I28&amp;IF(【様式】共同研究申込書!$G28="研究協力者",CHAR(10)&amp;"（研究協力者）",""))</f>
        <v/>
      </c>
      <c r="AK2" t="str">
        <f>IF(【様式】共同研究申込書!$L28="","",【様式】共同研究申込書!$L28)</f>
        <v/>
      </c>
      <c r="AL2" t="str">
        <f>IF(【様式】共同研究申込書!$Q28="","",【様式】共同研究申込書!$Q28)</f>
        <v/>
      </c>
      <c r="AM2" t="str">
        <f>IF(【様式】共同研究申込書!$S28="","",【様式】共同研究申込書!$S28)</f>
        <v/>
      </c>
      <c r="AN2" s="80">
        <f>LEN(AM2)</f>
        <v>0</v>
      </c>
      <c r="AO2" t="str">
        <f>AT2&amp;【様式】共同研究申込書!$I31&amp;AU2</f>
        <v/>
      </c>
      <c r="AP2">
        <f>【様式】共同研究申込書!$L31</f>
        <v>0</v>
      </c>
      <c r="AQ2">
        <f>【様式】共同研究申込書!$O31</f>
        <v>0</v>
      </c>
      <c r="AR2">
        <f>【様式】共同研究申込書!$Q31</f>
        <v>0</v>
      </c>
      <c r="AS2" s="80">
        <f>LEN(AR2)</f>
        <v>1</v>
      </c>
      <c r="AT2" s="77" t="str">
        <f>IF(【様式】共同研究申込書!$V31="○","◎","")</f>
        <v/>
      </c>
      <c r="AU2" t="str">
        <f>IF(AT2="◎",CHAR(10)&amp;"（"&amp;【様式】共同研究申込書!$W31&amp;"）","")</f>
        <v/>
      </c>
      <c r="AV2" t="str">
        <f>IF(【様式】共同研究申込書!$I32="","",BA2&amp;【様式】共同研究申込書!$I32&amp;BB2)&amp;IF(【様式】共同研究申込書!$G32="研究協力者",CHAR(10)&amp;"（研究協力者）","")</f>
        <v/>
      </c>
      <c r="AW2" t="str">
        <f>IF(【様式】共同研究申込書!$L32="","",【様式】共同研究申込書!$L32)</f>
        <v/>
      </c>
      <c r="AX2" t="str">
        <f>IF(【様式】共同研究申込書!$O32="","",【様式】共同研究申込書!$O32)</f>
        <v/>
      </c>
      <c r="AY2" t="str">
        <f>IF(【様式】共同研究申込書!$Q32="","",【様式】共同研究申込書!$Q32)</f>
        <v/>
      </c>
      <c r="AZ2" s="80">
        <f>LEN(AY2)</f>
        <v>0</v>
      </c>
      <c r="BA2" s="77" t="str">
        <f>IF(【様式】共同研究申込書!$V32="○","◎","")</f>
        <v/>
      </c>
      <c r="BB2" t="str">
        <f>IF(BA2="◎",CHAR(10)&amp;"（"&amp;【様式】共同研究申込書!$W32&amp;"）","")</f>
        <v/>
      </c>
      <c r="BC2" t="str">
        <f>IF(【様式】共同研究申込書!$I33="","",BH2&amp;【様式】共同研究申込書!$I33&amp;BI2)&amp;IF(【様式】共同研究申込書!$G33="研究協力者",CHAR(10)&amp;"（研究協力者）","")</f>
        <v/>
      </c>
      <c r="BD2" t="str">
        <f>IF(【様式】共同研究申込書!$L33="","",【様式】共同研究申込書!$L33)</f>
        <v/>
      </c>
      <c r="BE2" t="str">
        <f>IF(【様式】共同研究申込書!$O33="","",【様式】共同研究申込書!$O33)</f>
        <v/>
      </c>
      <c r="BF2" t="str">
        <f>IF(【様式】共同研究申込書!$Q33="","",【様式】共同研究申込書!$Q33)</f>
        <v/>
      </c>
      <c r="BG2" s="80">
        <f>LEN(BF2)</f>
        <v>0</v>
      </c>
      <c r="BH2" s="77" t="str">
        <f>IF(【様式】共同研究申込書!$V33="○","◎","")</f>
        <v/>
      </c>
      <c r="BI2" t="str">
        <f>IF(BH2="◎",CHAR(10)&amp;"（"&amp;【様式】共同研究申込書!$W33&amp;"）","")</f>
        <v/>
      </c>
      <c r="BJ2" t="str">
        <f>IF(【様式】共同研究申込書!$I34="","",BO2&amp;【様式】共同研究申込書!$I34&amp;BP2)&amp;IF(【様式】共同研究申込書!$G34="研究協力者",CHAR(10)&amp;"（研究協力者）","")</f>
        <v/>
      </c>
      <c r="BK2" t="str">
        <f>IF(【様式】共同研究申込書!$L34="","",【様式】共同研究申込書!$L34)</f>
        <v/>
      </c>
      <c r="BL2" t="str">
        <f>IF(【様式】共同研究申込書!$O34="","",【様式】共同研究申込書!$O34)</f>
        <v/>
      </c>
      <c r="BM2" t="str">
        <f>IF(【様式】共同研究申込書!$Q34="","",【様式】共同研究申込書!$Q34)</f>
        <v/>
      </c>
      <c r="BN2" s="80">
        <f>LEN(BM2)</f>
        <v>0</v>
      </c>
      <c r="BO2" s="77" t="str">
        <f>IF(【様式】共同研究申込書!$V34="○","◎","")</f>
        <v/>
      </c>
      <c r="BP2" t="str">
        <f>IF(BO2="◎",CHAR(10)&amp;"（"&amp;【様式】共同研究申込書!$W34&amp;"）","")</f>
        <v/>
      </c>
      <c r="BQ2" t="str">
        <f>IF(【様式】共同研究申込書!$I35="","",BV2&amp;【様式】共同研究申込書!$I35&amp;BW2)&amp;IF(【様式】共同研究申込書!$G35="研究協力者",CHAR(10)&amp;"（研究協力者）","")</f>
        <v/>
      </c>
      <c r="BR2" t="str">
        <f>IF(【様式】共同研究申込書!$L35="","",【様式】共同研究申込書!$L35)</f>
        <v/>
      </c>
      <c r="BS2" t="str">
        <f>IF(【様式】共同研究申込書!$O35="","",【様式】共同研究申込書!$O35)</f>
        <v/>
      </c>
      <c r="BT2" t="str">
        <f>IF(【様式】共同研究申込書!$Q35="","",【様式】共同研究申込書!$Q35)</f>
        <v/>
      </c>
      <c r="BU2" s="80">
        <f>LEN(BT2)</f>
        <v>0</v>
      </c>
      <c r="BV2" s="77" t="str">
        <f>IF(【様式】共同研究申込書!$V35="○","◎","")</f>
        <v/>
      </c>
      <c r="BW2" t="str">
        <f>IF(BV2="◎",CHAR(10)&amp;"（"&amp;【様式】共同研究申込書!$W35&amp;"）","")</f>
        <v/>
      </c>
      <c r="BX2" t="str">
        <f>IF(【様式】共同研究申込書!$I36="","",CC2&amp;【様式】共同研究申込書!$I36&amp;CD2)&amp;IF(【様式】共同研究申込書!$G36="研究協力者",CHAR(10)&amp;"（研究協力者）","")</f>
        <v/>
      </c>
      <c r="BY2" t="str">
        <f>IF(【様式】共同研究申込書!$L36="","",【様式】共同研究申込書!$L36)</f>
        <v/>
      </c>
      <c r="BZ2" t="str">
        <f>IF(【様式】共同研究申込書!$O36="","",【様式】共同研究申込書!$O36)</f>
        <v/>
      </c>
      <c r="CA2" t="str">
        <f>IF(【様式】共同研究申込書!$Q36="","",【様式】共同研究申込書!$Q36)</f>
        <v/>
      </c>
      <c r="CB2" s="80">
        <f>LEN(CA2)</f>
        <v>0</v>
      </c>
      <c r="CC2" s="77" t="str">
        <f>IF(【様式】共同研究申込書!$V36="○","◎","")</f>
        <v/>
      </c>
      <c r="CD2" t="str">
        <f>IF(CC2="◎",CHAR(10)&amp;"（"&amp;【様式】共同研究申込書!$W36&amp;"）","")</f>
        <v/>
      </c>
      <c r="CE2">
        <f>【様式】共同研究申込書!J40</f>
        <v>0</v>
      </c>
      <c r="CF2">
        <f>【様式】共同研究申込書!J42</f>
        <v>0</v>
      </c>
      <c r="CG2">
        <f>【様式】共同研究申込書!J41</f>
        <v>0</v>
      </c>
      <c r="CI2">
        <f>【様式】共同研究申込書!J44</f>
        <v>0</v>
      </c>
      <c r="CJ2">
        <f>【様式】共同研究申込書!J45</f>
        <v>0</v>
      </c>
      <c r="CK2">
        <f>IF(【様式】共同研究申込書!$O$53="異なる（以下に記入して下さい）",【様式】共同研究申込書!M54,【様式】共同研究申込書!P5)</f>
        <v>0</v>
      </c>
      <c r="CL2">
        <f>IF(【様式】共同研究申込書!$O$53="異なる（以下に記入して下さい）",【様式】共同研究申込書!I55,【様式】共同研究申込書!P7)</f>
        <v>0</v>
      </c>
      <c r="CM2">
        <f>IF(【様式】共同研究申込書!$O$53="異なる（以下に記入して下さい）",【様式】共同研究申込書!Q55,【様式】共同研究申込書!V7)</f>
        <v>0</v>
      </c>
      <c r="CN2" t="b">
        <f>【様式】共同研究申込書!Y70</f>
        <v>0</v>
      </c>
      <c r="CO2" s="84"/>
      <c r="CP2" s="84" t="str">
        <f>IF(AND(CN2,【様式】共同研究申込書!S62&lt;&gt;""),1,"")</f>
        <v/>
      </c>
      <c r="CQ2" s="84" t="str">
        <f>IF(CP2="","",【様式】共同研究申込書!S62)</f>
        <v/>
      </c>
      <c r="CS2">
        <f>IF( 【様式】共同研究申込書!M56="簡略版を希望する（条件を確認しました）",4,1)</f>
        <v>1</v>
      </c>
      <c r="CT2" t="str">
        <f>IF('【様式】別紙（研究担当者が７名以上の場合）'!D4="","","別紙を確認してください。（本学担当者７名以上！）")</f>
        <v/>
      </c>
      <c r="CU2" t="str">
        <f>IF('【様式】別紙（研究担当者が７名以上の場合）'!D13="","","別紙を確認してください。（申込者担当者７名以上！）")</f>
        <v/>
      </c>
      <c r="CV2" t="str">
        <f>CONCATENATE(【様式】共同研究申込書!Z2,【様式】共同研究申込書!Z3,【様式】共同研究申込書!Z4,【様式】共同研究申込書!Z5)</f>
        <v/>
      </c>
      <c r="CW2" t="str">
        <f>IF(【様式】共同研究申込書!$O$71="電子契約（クラウドサイン：弁護士ドットコム株式会社）","","印")</f>
        <v>印</v>
      </c>
    </row>
    <row r="5" spans="1:101">
      <c r="A5" t="s">
        <v>207</v>
      </c>
      <c r="B5">
        <v>20230104</v>
      </c>
    </row>
  </sheetData>
  <sheetProtection sheet="1" formatCells="0" formatColumns="0" formatRows="0"/>
  <phoneticPr fontId="1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AEBC-D3C7-4BC8-AA7F-0040EE1F9715}">
  <sheetPr codeName="Sheet6"/>
  <dimension ref="A1:BH2"/>
  <sheetViews>
    <sheetView workbookViewId="0">
      <selection activeCell="J28" sqref="J28"/>
    </sheetView>
  </sheetViews>
  <sheetFormatPr defaultRowHeight="13.5"/>
  <sheetData>
    <row r="1" spans="1:60" s="75" customFormat="1" ht="40.5" customHeight="1">
      <c r="A1" s="58" t="s">
        <v>161</v>
      </c>
      <c r="B1" s="59" t="s">
        <v>162</v>
      </c>
      <c r="C1" s="60" t="s">
        <v>163</v>
      </c>
      <c r="D1" s="60" t="s">
        <v>164</v>
      </c>
      <c r="E1" s="61" t="s">
        <v>165</v>
      </c>
      <c r="F1" s="58" t="s">
        <v>166</v>
      </c>
      <c r="G1" s="58" t="s">
        <v>167</v>
      </c>
      <c r="H1" s="62" t="s">
        <v>168</v>
      </c>
      <c r="I1" s="62" t="s">
        <v>169</v>
      </c>
      <c r="J1" s="62" t="s">
        <v>170</v>
      </c>
      <c r="K1" s="62" t="s">
        <v>171</v>
      </c>
      <c r="L1" s="62" t="s">
        <v>172</v>
      </c>
      <c r="M1" s="62" t="s">
        <v>173</v>
      </c>
      <c r="N1" s="62" t="s">
        <v>174</v>
      </c>
      <c r="O1" s="62" t="s">
        <v>175</v>
      </c>
      <c r="P1" s="62" t="s">
        <v>176</v>
      </c>
      <c r="Q1" s="63" t="s">
        <v>7</v>
      </c>
      <c r="R1" s="63" t="s">
        <v>326</v>
      </c>
      <c r="S1" s="63" t="s">
        <v>177</v>
      </c>
      <c r="T1" s="63" t="s">
        <v>178</v>
      </c>
      <c r="U1" s="64" t="s">
        <v>179</v>
      </c>
      <c r="V1" s="62" t="s">
        <v>180</v>
      </c>
      <c r="W1" s="65" t="s">
        <v>31</v>
      </c>
      <c r="X1" s="66" t="s">
        <v>181</v>
      </c>
      <c r="Y1" s="66" t="s">
        <v>182</v>
      </c>
      <c r="Z1" s="66" t="s">
        <v>183</v>
      </c>
      <c r="AA1" s="67" t="s">
        <v>184</v>
      </c>
      <c r="AB1" s="67" t="s">
        <v>185</v>
      </c>
      <c r="AC1" s="67" t="s">
        <v>186</v>
      </c>
      <c r="AD1" s="67" t="s">
        <v>187</v>
      </c>
      <c r="AE1" s="67" t="s">
        <v>188</v>
      </c>
      <c r="AF1" s="67" t="s">
        <v>54</v>
      </c>
      <c r="AG1" s="68" t="s">
        <v>189</v>
      </c>
      <c r="AH1" s="69" t="s">
        <v>48</v>
      </c>
      <c r="AI1" s="69" t="s">
        <v>190</v>
      </c>
      <c r="AJ1" s="58" t="s">
        <v>191</v>
      </c>
      <c r="AK1" s="58" t="s">
        <v>52</v>
      </c>
      <c r="AL1" s="58" t="s">
        <v>192</v>
      </c>
      <c r="AM1" s="58" t="s">
        <v>193</v>
      </c>
      <c r="AN1" s="58" t="s">
        <v>194</v>
      </c>
      <c r="AO1" s="81" t="s">
        <v>301</v>
      </c>
      <c r="AP1" s="81" t="s">
        <v>302</v>
      </c>
      <c r="AQ1" s="81" t="s">
        <v>303</v>
      </c>
      <c r="AR1" s="81" t="s">
        <v>304</v>
      </c>
      <c r="AS1" s="81" t="s">
        <v>305</v>
      </c>
      <c r="AT1" s="81" t="s">
        <v>306</v>
      </c>
      <c r="AU1" s="70" t="s">
        <v>195</v>
      </c>
      <c r="AV1" s="70" t="s">
        <v>327</v>
      </c>
      <c r="AW1" s="70" t="s">
        <v>196</v>
      </c>
      <c r="AX1" s="70" t="s">
        <v>197</v>
      </c>
      <c r="AY1" s="70" t="s">
        <v>198</v>
      </c>
      <c r="AZ1" s="71" t="s">
        <v>199</v>
      </c>
      <c r="BA1" s="72" t="s">
        <v>200</v>
      </c>
      <c r="BB1" s="68" t="s">
        <v>201</v>
      </c>
      <c r="BC1" s="73" t="s">
        <v>202</v>
      </c>
      <c r="BD1" s="74" t="s">
        <v>203</v>
      </c>
      <c r="BE1" s="74" t="s">
        <v>204</v>
      </c>
      <c r="BF1" s="68" t="s">
        <v>205</v>
      </c>
      <c r="BG1" s="74" t="s">
        <v>206</v>
      </c>
      <c r="BH1" s="100" t="s">
        <v>359</v>
      </c>
    </row>
    <row r="2" spans="1:60">
      <c r="A2" s="76"/>
      <c r="B2" s="76"/>
      <c r="C2" s="76"/>
      <c r="D2" s="76"/>
      <c r="E2" t="s">
        <v>209</v>
      </c>
      <c r="F2" t="s">
        <v>208</v>
      </c>
      <c r="G2">
        <v>0</v>
      </c>
      <c r="H2" s="76"/>
      <c r="I2" t="str">
        <f>IF(【様式】共同研究申込書!M56="簡略版を希望する（条件を確認しました）",4,IF(【様式】共同研究申込書!J45=0,"2or3?",1))</f>
        <v>2or3?</v>
      </c>
      <c r="J2" s="76"/>
      <c r="K2" t="str">
        <f>IF(【様式】共同研究申込書!O80="なし","",【様式】共同研究申込書!Q80)</f>
        <v/>
      </c>
      <c r="L2" s="76"/>
      <c r="M2">
        <f>【様式】共同研究申込書!P6</f>
        <v>0</v>
      </c>
      <c r="N2">
        <f>【様式】共同研究申込書!I23</f>
        <v>0</v>
      </c>
      <c r="O2">
        <f>【様式】共同研究申込書!Q23</f>
        <v>0</v>
      </c>
      <c r="P2" t="str">
        <f>【様式】共同研究申込書!G13</f>
        <v>〇〇の研究</v>
      </c>
      <c r="Q2">
        <f>【様式】共同研究申込書!J40</f>
        <v>0</v>
      </c>
      <c r="R2">
        <f>【様式】共同研究申込書!J41</f>
        <v>0</v>
      </c>
      <c r="S2">
        <f>【様式】共同研究申込書!J44</f>
        <v>0</v>
      </c>
      <c r="T2">
        <f>【様式】共同研究申込書!J42</f>
        <v>0</v>
      </c>
      <c r="U2">
        <f>SUM(Q2:T2)</f>
        <v>0</v>
      </c>
      <c r="V2">
        <f>COUNTIF(【様式】共同研究申込書!V31:V36,"○")+COUNTIF('【様式】別紙（研究担当者が７名以上の場合）'!H:H,"○")</f>
        <v>0</v>
      </c>
      <c r="W2" s="79">
        <f>【様式】共同研究申込書!T2</f>
        <v>0</v>
      </c>
      <c r="X2" s="79">
        <f>【様式】共同研究申込書!G78</f>
        <v>0</v>
      </c>
      <c r="Y2" s="79">
        <f>【様式】共同研究申込書!G19</f>
        <v>0</v>
      </c>
      <c r="Z2" s="79">
        <f>【様式】共同研究申込書!M19</f>
        <v>0</v>
      </c>
      <c r="AA2" s="76"/>
      <c r="AB2" s="76"/>
      <c r="AC2" s="76"/>
      <c r="AD2" s="76"/>
      <c r="AE2" s="76"/>
      <c r="AF2" s="76"/>
      <c r="AG2" s="76"/>
      <c r="AH2" s="77" t="str">
        <f>IF(COUNTIF(【様式】共同研究申込書!P5,"*大阪*"),"府内","")</f>
        <v/>
      </c>
      <c r="AI2" s="77" t="str">
        <f>IF(COUNTIF(【様式】共同研究申込書!P6,"*株式会社*"),"株式会社","")</f>
        <v/>
      </c>
      <c r="AJ2" t="str">
        <f>IF(COUNTIF(【様式】共同研究申込書!I59,"*大*"),"大企業",IF(COUNTIF(【様式】共同研究申込書!I59,"*中*"),"中小企業",IF(COUNTIF(【様式】共同研究申込書!I59,"*その他*"),"その他","")))</f>
        <v/>
      </c>
      <c r="AK2" t="str">
        <f>IF(COUNTIF(【様式】共同研究申込書!I59,"*外資系企業*"),1,"")</f>
        <v/>
      </c>
      <c r="AL2" t="str">
        <f>IF(COUNTIF(【様式】共同研究申込書!I59,"外国企業"),1,"")</f>
        <v/>
      </c>
      <c r="AM2" t="str">
        <f>IF(【様式】共同研究申込書!Y69,1,"")</f>
        <v/>
      </c>
      <c r="AN2" t="str">
        <f>IF(【様式】共同研究申込書!S61="","",【様式】共同研究申込書!S61)</f>
        <v/>
      </c>
      <c r="AO2" s="82" t="str">
        <f>【様式】共同研究申込書!$I46</f>
        <v>〒</v>
      </c>
      <c r="AP2" s="82">
        <f>【様式】共同研究申込書!$M46</f>
        <v>0</v>
      </c>
      <c r="AQ2" s="82">
        <f>【様式】共同研究申込書!$I47</f>
        <v>0</v>
      </c>
      <c r="AR2" s="82">
        <f>【様式】共同研究申込書!$Q47</f>
        <v>0</v>
      </c>
      <c r="AS2" s="82">
        <f>【様式】共同研究申込書!$I48</f>
        <v>0</v>
      </c>
      <c r="AT2" s="82">
        <f>【様式】共同研究申込書!Q48</f>
        <v>0</v>
      </c>
      <c r="AU2" s="88"/>
      <c r="AV2" s="88"/>
      <c r="AW2" s="88"/>
      <c r="AX2" s="88"/>
      <c r="AY2" s="89"/>
      <c r="AZ2" s="90"/>
      <c r="BA2" s="90"/>
      <c r="BB2" s="91"/>
      <c r="BC2" s="92"/>
      <c r="BD2" s="93"/>
      <c r="BE2" s="94"/>
      <c r="BF2" s="94"/>
      <c r="BG2" s="95"/>
      <c r="BH2" s="10" t="str">
        <f>IF(【様式】共同研究申込書!O71="電子契約（クラウドサイン：弁護士ドットコム株式会社）",1,"")</f>
        <v/>
      </c>
    </row>
  </sheetData>
  <sheetProtection sheet="1" formatCells="0" formatColumns="0" formatRows="0"/>
  <phoneticPr fontId="15"/>
  <conditionalFormatting sqref="J1">
    <cfRule type="expression" dxfId="11" priority="12">
      <formula>AND(($J1=""),(NOT($M1="")))</formula>
    </cfRule>
  </conditionalFormatting>
  <conditionalFormatting sqref="K1">
    <cfRule type="expression" dxfId="10" priority="11">
      <formula>AND(($Q1=0),AND(($K1=""),($F1="新規"),(NOT($M1=""))))</formula>
    </cfRule>
  </conditionalFormatting>
  <conditionalFormatting sqref="H1">
    <cfRule type="expression" dxfId="9" priority="10">
      <formula>$D1=""</formula>
    </cfRule>
  </conditionalFormatting>
  <conditionalFormatting sqref="A1:AN1 AU1:BA1">
    <cfRule type="expression" dxfId="8" priority="8">
      <formula>$F1="通知書"</formula>
    </cfRule>
    <cfRule type="expression" dxfId="7" priority="9">
      <formula>$F1="変更"</formula>
    </cfRule>
  </conditionalFormatting>
  <conditionalFormatting sqref="BC1">
    <cfRule type="duplicateValues" dxfId="6" priority="7"/>
  </conditionalFormatting>
  <conditionalFormatting sqref="M1">
    <cfRule type="containsText" dxfId="5" priority="6" operator="containsText" text="シムル">
      <formula>NOT(ISERROR(SEARCH("シムル",M1)))</formula>
    </cfRule>
  </conditionalFormatting>
  <conditionalFormatting sqref="AU2:BA2">
    <cfRule type="expression" dxfId="4" priority="4">
      <formula>$F2="通知書"</formula>
    </cfRule>
    <cfRule type="expression" dxfId="3" priority="5">
      <formula>$F2="変更"</formula>
    </cfRule>
  </conditionalFormatting>
  <conditionalFormatting sqref="BC2">
    <cfRule type="duplicateValues" dxfId="2" priority="3"/>
  </conditionalFormatting>
  <conditionalFormatting sqref="AO1:AT2">
    <cfRule type="expression" dxfId="1" priority="1">
      <formula>$F1="通知書"</formula>
    </cfRule>
    <cfRule type="expression" dxfId="0" priority="2">
      <formula>$F1="変更"</formula>
    </cfRule>
  </conditionalFormatting>
  <dataValidations count="2">
    <dataValidation type="list" allowBlank="1" showInputMessage="1" showErrorMessage="1" sqref="AH2" xr:uid="{FD0CEF83-771A-4E90-A3BF-0079A09DC966}">
      <formula1>"府内,外国,その他"</formula1>
    </dataValidation>
    <dataValidation imeMode="off" allowBlank="1" showInputMessage="1" showErrorMessage="1" sqref="J1:K1 Q1:AF1 C1:D1 AU1:BA1" xr:uid="{B8CCDB00-AB7A-4DD8-958C-13DE30EDB3F3}"/>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I B b U 3 k x 3 j + l A A A A 9 Q A A A B I A H A B D b 2 5 m a W c v U G F j a 2 F n Z S 5 4 b W w g o h g A K K A U A A A A A A A A A A A A A A A A A A A A A A A A A A A A h Y + x D o I w G I R f h X S n r T U m S H 7 K 4 G Y k I T E x r k 2 p U I V i a L G 8 m 4 O P 5 C u I U d T N 8 b 6 7 S + 7 u 1 x u k Q 1 M H F 9 V Z 3 Z o E z T B F g T K y L b Q p E 9 S 7 Q x i h l E M u 5 E m U K h j D x s a D 1 Q m q n D v H h H j v s Z / j t i s J o 3 R G 9 t l m K y v V i F A b 6 4 S R C n 1 a x f 8 W 4 r B 7 j e E M L y l e R A x T I B O D T J u v z 8 a 5 T / c H w q q v X d 8 p f h T h O g c y S S D v C / w B U E s D B B Q A A g A I A F C A W 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g F t T K I p H u A 4 A A A A R A A A A E w A c A E Z v c m 1 1 b G F z L 1 N l Y 3 R p b 2 4 x L m 0 g o h g A K K A U A A A A A A A A A A A A A A A A A A A A A A A A A A A A K 0 5 N L s n M z 1 M I h t C G 1 g B Q S w E C L Q A U A A I A C A B Q g F t T e T H e P 6 U A A A D 1 A A A A E g A A A A A A A A A A A A A A A A A A A A A A Q 2 9 u Z m l n L 1 B h Y 2 t h Z 2 U u e G 1 s U E s B A i 0 A F A A C A A g A U I B b U w / K 6 a u k A A A A 6 Q A A A B M A A A A A A A A A A A A A A A A A 8 Q A A A F t D b 2 5 0 Z W 5 0 X 1 R 5 c G V z X S 5 4 b W x Q S w E C L Q A U A A I A C A B Q g F t 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q + 9 X D 6 A O U q b 5 X 9 t J W 8 h g g A A A A A C A A A A A A A D Z g A A w A A A A B A A A A B e V 2 R v X 8 9 G X j K B J 0 u 4 F / p L A A A A A A S A A A C g A A A A E A A A A G U q 6 v e h X X + z Y P T 4 / 5 i 8 1 8 B Q A A A A 5 + j + 0 3 R t j l / u S o c h o i V 8 6 7 T J w v X F + Q F K 4 B g c 9 n p H A V 0 v N i 8 4 0 d I F g P b S W c M B U y W Q k A O l V 7 6 I s b 3 / v S u h 5 F g Y a P k g r n R M k r 4 C 5 v Y k t y N p d R 8 U A A A A G 2 U c G u J X u 4 P R H 9 d G t q y q t M b S r w 4 = < / D a t a M a s h u p > 
</file>

<file path=customXml/itemProps1.xml><?xml version="1.0" encoding="utf-8"?>
<ds:datastoreItem xmlns:ds="http://schemas.openxmlformats.org/officeDocument/2006/customXml" ds:itemID="{9682E430-E9CD-41F2-99A3-5FC4DFF5F9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Ｑ＆Ａ</vt:lpstr>
      <vt:lpstr>【様式】共同研究申込書</vt:lpstr>
      <vt:lpstr>【様式】別紙（研究担当者が７名以上の場合）</vt:lpstr>
      <vt:lpstr>企業等区分の定義について</vt:lpstr>
      <vt:lpstr>業種番号一覧</vt:lpstr>
      <vt:lpstr>大阪大学使用欄1</vt:lpstr>
      <vt:lpstr>大阪大学使用欄2</vt:lpstr>
      <vt:lpstr>【様式】共同研究申込書!Print_Area</vt:lpstr>
      <vt:lpstr>'【様式】別紙（研究担当者が７名以上の場合）'!Print_Area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2021-11-22T07:43:21Z</dcterms:created>
  <dcterms:modified xsi:type="dcterms:W3CDTF">2023-01-11T02:39:16Z</dcterms:modified>
</cp:coreProperties>
</file>