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6D514589-A332-4C34-8653-5651D76B55AF}" xr6:coauthVersionLast="46" xr6:coauthVersionMax="46" xr10:uidLastSave="{00000000-0000-0000-0000-000000000000}"/>
  <workbookProtection lockStructure="1"/>
  <bookViews>
    <workbookView xWindow="-110" yWindow="-110" windowWidth="19420" windowHeight="10420" firstSheet="1" activeTab="1" xr2:uid="{11D5292E-60EE-4A89-A15C-F8AA24E593A4}"/>
  </bookViews>
  <sheets>
    <sheet name="Ｑ＆Ａ" sheetId="25" r:id="rId1"/>
    <sheet name="【様式】共同研究変更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 name="大阪大学使用欄3" sheetId="26" r:id="rId8"/>
  </sheets>
  <definedNames>
    <definedName name="_xlnm._FilterDatabase" localSheetId="1" hidden="1">【様式】共同研究変更申込書!$C$68:$X$75</definedName>
    <definedName name="_xlnm.Print_Area" localSheetId="1">【様式】共同研究変更申込書!$B$2:$X$86</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0" i="18" l="1"/>
  <c r="Z2" i="24"/>
  <c r="Y2" i="24"/>
  <c r="T2" i="24"/>
  <c r="S2" i="24"/>
  <c r="R2" i="24"/>
  <c r="Q2" i="24"/>
  <c r="N2" i="23" l="1"/>
  <c r="L2" i="23"/>
  <c r="H2" i="23"/>
  <c r="AW2" i="23"/>
  <c r="AP2" i="23"/>
  <c r="AI2" i="23"/>
  <c r="AB2" i="23"/>
  <c r="U2" i="23"/>
  <c r="DN2" i="23"/>
  <c r="DI2" i="23"/>
  <c r="DH2" i="23"/>
  <c r="DG2" i="23"/>
  <c r="B2" i="26" l="1"/>
  <c r="E2" i="26"/>
  <c r="M2" i="24" l="1"/>
  <c r="D2" i="26" s="1"/>
  <c r="AS2" i="24"/>
  <c r="AT2" i="24"/>
  <c r="AR2" i="24"/>
  <c r="AQ2" i="24"/>
  <c r="CW2" i="23" l="1"/>
  <c r="CV2" i="23"/>
  <c r="CQ2" i="23"/>
  <c r="CP2" i="23"/>
  <c r="P71" i="18"/>
  <c r="P72" i="18"/>
  <c r="H2" i="24"/>
  <c r="C2" i="26" s="1"/>
  <c r="Z5" i="18"/>
  <c r="DL2" i="23"/>
  <c r="DK2" i="23"/>
  <c r="DB2" i="23" l="1"/>
  <c r="AP2" i="24"/>
  <c r="AO2" i="24"/>
  <c r="BB2" i="23"/>
  <c r="BA2" i="23"/>
  <c r="AZ2" i="23"/>
  <c r="DJ2" i="23"/>
  <c r="DE2" i="23" l="1"/>
  <c r="DD2" i="23"/>
  <c r="CU2" i="23"/>
  <c r="CY2" i="23"/>
  <c r="CX2" i="23"/>
  <c r="CO2" i="23"/>
  <c r="CS2" i="23"/>
  <c r="CR2" i="23"/>
  <c r="AY2" i="23"/>
  <c r="CN2" i="23"/>
  <c r="CM2" i="23"/>
  <c r="CK2" i="23"/>
  <c r="CJ2" i="23"/>
  <c r="CI2" i="23"/>
  <c r="CH2" i="23"/>
  <c r="CL2" i="23"/>
  <c r="CG2" i="23"/>
  <c r="CF2" i="23"/>
  <c r="CA2" i="23" s="1"/>
  <c r="CD2" i="23"/>
  <c r="CE2" i="23" s="1"/>
  <c r="CC2" i="23"/>
  <c r="CB2" i="23"/>
  <c r="BZ2" i="23"/>
  <c r="BY2" i="23"/>
  <c r="BT2" i="23" s="1"/>
  <c r="BW2" i="23"/>
  <c r="BX2" i="23" s="1"/>
  <c r="BV2" i="23"/>
  <c r="BU2" i="23"/>
  <c r="BS2" i="23"/>
  <c r="BR2" i="23"/>
  <c r="BM2" i="23" s="1"/>
  <c r="BP2" i="23"/>
  <c r="BQ2" i="23" s="1"/>
  <c r="BO2" i="23"/>
  <c r="BN2" i="23"/>
  <c r="BI2" i="23"/>
  <c r="BL2" i="23"/>
  <c r="BK2" i="23"/>
  <c r="BF2" i="23" s="1"/>
  <c r="BH2" i="23"/>
  <c r="BG2" i="23"/>
  <c r="BE2" i="23" l="1"/>
  <c r="K2" i="23"/>
  <c r="J2" i="23"/>
  <c r="I2" i="23"/>
  <c r="BD2" i="23" l="1"/>
  <c r="AU2" i="23"/>
  <c r="AT2" i="23"/>
  <c r="AS2" i="23"/>
  <c r="AR2" i="23"/>
  <c r="AQ2" i="23"/>
  <c r="AN2" i="23"/>
  <c r="AO2" i="23" s="1"/>
  <c r="AM2" i="23"/>
  <c r="AL2" i="23"/>
  <c r="AK2" i="23"/>
  <c r="AG2" i="23"/>
  <c r="AF2" i="23"/>
  <c r="AE2" i="23"/>
  <c r="AD2" i="23"/>
  <c r="Z2" i="23"/>
  <c r="Y2" i="23"/>
  <c r="X2" i="23"/>
  <c r="W2" i="23"/>
  <c r="AX2" i="23"/>
  <c r="AV2" i="23"/>
  <c r="AJ2" i="23"/>
  <c r="AH2" i="23"/>
  <c r="AC2" i="23"/>
  <c r="AA2" i="23"/>
  <c r="S2" i="23"/>
  <c r="R2" i="23"/>
  <c r="Q2" i="23"/>
  <c r="P2" i="23"/>
  <c r="V2" i="23"/>
  <c r="O2" i="23"/>
  <c r="G2" i="23" l="1"/>
  <c r="C2" i="23"/>
  <c r="E2" i="23"/>
  <c r="AD2" i="24"/>
  <c r="AC2" i="24"/>
  <c r="AB2" i="24"/>
  <c r="AA2" i="24"/>
  <c r="AE2" i="24"/>
  <c r="X2" i="24" l="1"/>
  <c r="V2" i="24"/>
  <c r="W2" i="24"/>
  <c r="D2" i="23"/>
  <c r="B2" i="23"/>
  <c r="A2" i="23"/>
  <c r="BJ2" i="23"/>
  <c r="T2" i="23"/>
  <c r="M2" i="23"/>
  <c r="F2" i="23"/>
  <c r="BC2" i="23"/>
  <c r="J74" i="18"/>
  <c r="CZ2" i="23" s="1"/>
  <c r="M74" i="18"/>
  <c r="CT2" i="23" s="1"/>
  <c r="P73" i="18"/>
  <c r="P70" i="18"/>
  <c r="P69" i="18"/>
  <c r="DC2" i="23" l="1"/>
  <c r="DA2" i="23"/>
  <c r="P74" i="18"/>
  <c r="DF2" i="23" s="1"/>
  <c r="S31" i="18"/>
  <c r="Z4" i="18"/>
  <c r="Z2" i="18"/>
  <c r="DM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費目が足りない場合は15.自由記載欄に記入願います（行の挿入は不可としております）。</t>
        </r>
      </text>
    </comment>
    <comment ref="C42" authorId="0" shapeId="0" xr:uid="{3B38AA80-E672-426B-AA83-EB37DC2AB1A7}">
      <text>
        <r>
          <rPr>
            <sz val="9"/>
            <color indexed="81"/>
            <rFont val="MS P ゴシック"/>
            <family val="3"/>
            <charset val="128"/>
          </rPr>
          <t>変更の有無を選択し、「変更あり」の項目について、変更後の内容を入力してください。</t>
        </r>
      </text>
    </comment>
    <comment ref="G51" authorId="0" shapeId="0" xr:uid="{9F65CEBB-C184-45C9-9AAA-2C920689B409}">
      <text>
        <r>
          <rPr>
            <sz val="9"/>
            <color indexed="81"/>
            <rFont val="MS P ゴシック"/>
            <family val="3"/>
            <charset val="128"/>
          </rPr>
          <t>研究協力者の場合は、区分を変更してください。</t>
        </r>
      </text>
    </comment>
    <comment ref="V51" authorId="0" shapeId="0" xr:uid="{BF18C540-FD77-46A0-B5C4-2AB43BCBD7A1}">
      <text>
        <r>
          <rPr>
            <sz val="9"/>
            <color indexed="81"/>
            <rFont val="MS P ゴシック"/>
            <family val="3"/>
            <charset val="128"/>
          </rPr>
          <t>変更がある場合は、その年月（日）について記入願います。</t>
        </r>
      </text>
    </comment>
    <comment ref="W59" authorId="0" shapeId="0" xr:uid="{B5AD02F2-5217-4145-B17E-10D21C9B52A2}">
      <text>
        <r>
          <rPr>
            <sz val="9"/>
            <color indexed="81"/>
            <rFont val="MS P ゴシック"/>
            <family val="3"/>
            <charset val="128"/>
          </rPr>
          <t>①変更がある場合は、その年月（日）について記入願います。
②企業等共同研究員の場合、本学への派遣期間を記入してください。</t>
        </r>
      </text>
    </comment>
    <comment ref="C67"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2" authorId="0" shapeId="0" xr:uid="{86BE47A4-AD89-4B10-BDC6-C81FA30D193E}">
      <text>
        <r>
          <rPr>
            <b/>
            <sz val="9"/>
            <color indexed="81"/>
            <rFont val="MS P ゴシック"/>
            <family val="3"/>
            <charset val="128"/>
          </rPr>
          <t>作成者:</t>
        </r>
        <r>
          <rPr>
            <sz val="9"/>
            <color indexed="81"/>
            <rFont val="MS P ゴシック"/>
            <family val="3"/>
            <charset val="128"/>
          </rPr>
          <t xml:space="preserve">
将来的に
当初は非表示</t>
        </r>
      </text>
    </comment>
    <comment ref="G81" authorId="0" shapeId="0" xr:uid="{BC301403-2232-4BAF-B9CC-CFB50CC18519}">
      <text>
        <r>
          <rPr>
            <sz val="9"/>
            <color indexed="81"/>
            <rFont val="MS P ゴシック"/>
            <family val="3"/>
            <charset val="128"/>
          </rPr>
          <t>yyyy/mm/dd方式で入力してください。
例）2021/12/1</t>
        </r>
      </text>
    </comment>
    <comment ref="G84" authorId="0" shapeId="0" xr:uid="{B051F379-2370-4D19-BDC5-7A6FC9C77015}">
      <text>
        <r>
          <rPr>
            <sz val="9"/>
            <color indexed="81"/>
            <rFont val="MS P ゴシック"/>
            <family val="3"/>
            <charset val="128"/>
          </rPr>
          <t>例)2021共9999
・契約管理番号は、契約書の１枚目上部に記載されています。
・不明の場合は「不明」と入力してください。</t>
        </r>
      </text>
    </comment>
    <comment ref="G85"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sharedStrings.xml><?xml version="1.0" encoding="utf-8"?>
<sst xmlns="http://schemas.openxmlformats.org/spreadsheetml/2006/main" count="468" uniqueCount="380">
  <si>
    <t>記</t>
    <rPh sb="0" eb="1">
      <t>キ</t>
    </rPh>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</si>
  <si>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</si>
  <si>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</si>
  <si>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</si>
  <si>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</si>
  <si>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</si>
  <si>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</si>
  <si>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</si>
  <si>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</si>
  <si>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</si>
  <si>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</si>
  <si>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</si>
  <si>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</si>
  <si>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</si>
  <si>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</si>
  <si>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</si>
  <si>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</si>
  <si>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</si>
  <si>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</si>
  <si>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</si>
  <si>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</si>
  <si>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</si>
  <si>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</si>
  <si>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</si>
  <si>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</si>
  <si>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</si>
  <si>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</si>
  <si>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</si>
  <si>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</si>
  <si>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</si>
  <si>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</si>
  <si>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6.研究者（大阪大学）</t>
    <rPh sb="2" eb="5">
      <t>ケンキュウシャ</t>
    </rPh>
    <phoneticPr fontId="3"/>
  </si>
  <si>
    <t>郵便番号</t>
    <rPh sb="0" eb="2">
      <t>ユウビン</t>
    </rPh>
    <rPh sb="2" eb="4">
      <t>バンゴウ</t>
    </rPh>
    <phoneticPr fontId="3"/>
  </si>
  <si>
    <t>住所</t>
    <rPh sb="0" eb="2">
      <t>ジュウショ</t>
    </rPh>
    <phoneticPr fontId="3"/>
  </si>
  <si>
    <t>契約者氏名</t>
    <rPh sb="0" eb="2">
      <t>ケイヤク</t>
    </rPh>
    <rPh sb="2" eb="3">
      <t>シャ</t>
    </rPh>
    <rPh sb="3" eb="5">
      <t>シメイ</t>
    </rPh>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</si>
  <si>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</si>
  <si>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</si>
  <si>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</si>
  <si>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</si>
  <si>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</si>
  <si>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</si>
  <si>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</si>
  <si>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</si>
  <si>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</si>
  <si>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</si>
  <si>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</si>
  <si>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</si>
  <si>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</si>
  <si>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</si>
  <si>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</si>
  <si>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</si>
  <si>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</si>
  <si>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</si>
  <si>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</si>
  <si>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</si>
  <si>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</si>
  <si>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</si>
  <si>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</si>
  <si>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</si>
  <si>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</si>
  <si>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</si>
  <si>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</si>
  <si>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</si>
  <si>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</si>
  <si>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</si>
  <si>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</si>
  <si>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</si>
  <si>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</si>
  <si>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</si>
  <si>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</si>
  <si>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</si>
  <si>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</si>
  <si>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</si>
  <si>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</si>
  <si>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</si>
  <si>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</si>
  <si>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</si>
  <si>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</si>
  <si>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</si>
  <si>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</si>
  <si>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</si>
  <si>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</si>
  <si>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</si>
  <si>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</si>
  <si>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</si>
  <si>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</si>
  <si>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</si>
  <si>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</si>
  <si>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</si>
  <si>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</si>
  <si>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</si>
  <si>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</si>
  <si>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</si>
  <si>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</si>
  <si>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</si>
  <si>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</si>
  <si>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研究担当者</t>
    <phoneticPr fontId="14"/>
  </si>
  <si>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</si>
  <si>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</si>
  <si>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4"/>
  </si>
  <si>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</si>
  <si>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</si>
  <si>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</si>
  <si>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</si>
  <si>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</si>
  <si>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</si>
  <si>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</si>
  <si>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</si>
  <si>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</si>
  <si>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</si>
  <si>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</si>
  <si>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</si>
  <si>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</si>
  <si>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</si>
  <si>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</si>
  <si>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</si>
  <si>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</si>
  <si>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</si>
  <si>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</si>
  <si>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</si>
  <si>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</si>
  <si>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</si>
  <si>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</si>
  <si>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</si>
  <si>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</si>
  <si>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</si>
  <si>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</si>
  <si>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</si>
  <si>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</si>
  <si>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</si>
  <si>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</si>
  <si>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共同研究変更申込書</t>
    <rPh sb="0" eb="1">
      <t>トモ</t>
    </rPh>
    <rPh sb="1" eb="2">
      <t>ドウ</t>
    </rPh>
    <rPh sb="2" eb="3">
      <t>ケン</t>
    </rPh>
    <rPh sb="3" eb="4">
      <t>キワム</t>
    </rPh>
    <rPh sb="4" eb="6">
      <t>ヘンコウ</t>
    </rPh>
    <rPh sb="6" eb="7">
      <t>サル</t>
    </rPh>
    <rPh sb="7" eb="8">
      <t>コ</t>
    </rPh>
    <rPh sb="8" eb="9">
      <t>ショ</t>
    </rPh>
    <phoneticPr fontId="3"/>
  </si>
  <si>
    <t>変更の有無</t>
    <rPh sb="0" eb="2">
      <t>ヘンコウ</t>
    </rPh>
    <rPh sb="3" eb="5">
      <t>ウム</t>
    </rPh>
    <phoneticPr fontId="14"/>
  </si>
  <si>
    <t>変更後</t>
    <rPh sb="0" eb="2">
      <t>ヘンコウ</t>
    </rPh>
    <rPh sb="2" eb="3">
      <t>ゴ</t>
    </rPh>
    <phoneticPr fontId="14"/>
  </si>
  <si>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4"/>
  </si>
  <si>
    <t>国立大学法人大阪大学共同研究規程を遵守の上、下記のとおり共同研究の変更を申し込みます。</t>
    <rPh sb="22" eb="24">
      <t>カキ</t>
    </rPh>
    <rPh sb="28" eb="30">
      <t>キョウドウ</t>
    </rPh>
    <rPh sb="30" eb="32">
      <t>ケンキュウ</t>
    </rPh>
    <rPh sb="33" eb="35">
      <t>ヘンコウ</t>
    </rPh>
    <rPh sb="36" eb="37">
      <t>モウ</t>
    </rPh>
    <rPh sb="38" eb="39">
      <t>コ</t>
    </rPh>
    <phoneticPr fontId="3"/>
  </si>
  <si>
    <t>から</t>
    <phoneticPr fontId="14"/>
  </si>
  <si>
    <t>まで</t>
    <phoneticPr fontId="14"/>
  </si>
  <si>
    <t>大阪大学：</t>
    <phoneticPr fontId="14"/>
  </si>
  <si>
    <t>申込者：</t>
    <rPh sb="0" eb="2">
      <t>モウシコミ</t>
    </rPh>
    <rPh sb="2" eb="3">
      <t>シャ</t>
    </rPh>
    <phoneticPr fontId="14"/>
  </si>
  <si>
    <t>変更の有無</t>
    <rPh sb="0" eb="2">
      <t>ヘンコウ</t>
    </rPh>
    <rPh sb="3" eb="5">
      <t>ウム</t>
    </rPh>
    <phoneticPr fontId="14"/>
  </si>
  <si>
    <t>【変更前】</t>
    <rPh sb="1" eb="3">
      <t>ヘンコウ</t>
    </rPh>
    <rPh sb="3" eb="4">
      <t>マエ</t>
    </rPh>
    <phoneticPr fontId="14"/>
  </si>
  <si>
    <t>円</t>
    <phoneticPr fontId="14"/>
  </si>
  <si>
    <t>円</t>
    <rPh sb="0" eb="1">
      <t>エン</t>
    </rPh>
    <phoneticPr fontId="14"/>
  </si>
  <si>
    <t>【変更後】</t>
    <rPh sb="1" eb="3">
      <t>ヘンコウ</t>
    </rPh>
    <rPh sb="3" eb="4">
      <t>ゴ</t>
    </rPh>
    <phoneticPr fontId="14"/>
  </si>
  <si>
    <t>【差（自動計算）】</t>
    <rPh sb="1" eb="2">
      <t>サ</t>
    </rPh>
    <rPh sb="3" eb="5">
      <t>ジドウ</t>
    </rPh>
    <rPh sb="5" eb="7">
      <t>ケイサン</t>
    </rPh>
    <phoneticPr fontId="14"/>
  </si>
  <si>
    <t>（消費税を含む）</t>
    <phoneticPr fontId="14"/>
  </si>
  <si>
    <t>大阪大学に派遣する企業等共同研究員1名・1ヶ月あたり　36,600円</t>
    <rPh sb="9" eb="12">
      <t>キギョウトウ</t>
    </rPh>
    <phoneticPr fontId="14"/>
  </si>
  <si>
    <t>変更内容記入欄</t>
    <rPh sb="0" eb="2">
      <t>ヘンコウ</t>
    </rPh>
    <rPh sb="2" eb="4">
      <t>ナイヨウ</t>
    </rPh>
    <rPh sb="4" eb="6">
      <t>キニュウ</t>
    </rPh>
    <rPh sb="6" eb="7">
      <t>ラン</t>
    </rPh>
    <phoneticPr fontId="14"/>
  </si>
  <si>
    <t>企業等共同研究員には○印</t>
    <rPh sb="0" eb="3">
      <t>キギョウトウ</t>
    </rPh>
    <rPh sb="3" eb="5">
      <t>キョウドウ</t>
    </rPh>
    <rPh sb="5" eb="7">
      <t>ケンキュウ</t>
    </rPh>
    <rPh sb="7" eb="8">
      <t>イン</t>
    </rPh>
    <rPh sb="11" eb="12">
      <t>シルシ</t>
    </rPh>
    <phoneticPr fontId="14"/>
  </si>
  <si>
    <t>×</t>
  </si>
  <si>
    <t>3.変更理由</t>
    <phoneticPr fontId="3"/>
  </si>
  <si>
    <t>4.申込者の契約窓口</t>
    <rPh sb="6" eb="8">
      <t>ケイヤク</t>
    </rPh>
    <rPh sb="8" eb="10">
      <t>マドグチ</t>
    </rPh>
    <phoneticPr fontId="3"/>
  </si>
  <si>
    <t>5.ご請求書送付先</t>
    <rPh sb="3" eb="6">
      <t>セイキュウショ</t>
    </rPh>
    <rPh sb="6" eb="9">
      <t>ソウフサキ</t>
    </rPh>
    <phoneticPr fontId="3"/>
  </si>
  <si>
    <t>7.その他確認事項
（一部情報は文部科学省「産学連携等実施状況調査」等作成に使用します）</t>
    <rPh sb="12" eb="14">
      <t>イチブ</t>
    </rPh>
    <rPh sb="14" eb="16">
      <t>ジョウホウ</t>
    </rPh>
    <phoneticPr fontId="14"/>
  </si>
  <si>
    <t>8.研究目的</t>
    <rPh sb="2" eb="4">
      <t>ケンキュウ</t>
    </rPh>
    <rPh sb="4" eb="6">
      <t>モクテキ</t>
    </rPh>
    <phoneticPr fontId="3"/>
  </si>
  <si>
    <t>9.研究内容</t>
    <rPh sb="2" eb="4">
      <t>ケンキュウ</t>
    </rPh>
    <rPh sb="4" eb="6">
      <t>ナイヨウ</t>
    </rPh>
    <phoneticPr fontId="3"/>
  </si>
  <si>
    <t>10.研究期間</t>
    <rPh sb="3" eb="5">
      <t>ケンキュウ</t>
    </rPh>
    <rPh sb="5" eb="7">
      <t>キカン</t>
    </rPh>
    <phoneticPr fontId="3"/>
  </si>
  <si>
    <t>11.研究実施場所</t>
    <rPh sb="3" eb="5">
      <t>ケンキュウ</t>
    </rPh>
    <rPh sb="5" eb="7">
      <t>ジッシ</t>
    </rPh>
    <rPh sb="7" eb="9">
      <t>バショ</t>
    </rPh>
    <phoneticPr fontId="3"/>
  </si>
  <si>
    <t>12.研究者（大阪大学）</t>
    <rPh sb="3" eb="6">
      <t>ケンキュウシャ</t>
    </rPh>
    <phoneticPr fontId="3"/>
  </si>
  <si>
    <t>13.研究者（申込者）</t>
    <rPh sb="3" eb="5">
      <t>ケンキュウ</t>
    </rPh>
    <rPh sb="5" eb="6">
      <t>シャ</t>
    </rPh>
    <phoneticPr fontId="3"/>
  </si>
  <si>
    <t xml:space="preserve">14.共同研究費
（申込者負担）
</t>
    <rPh sb="3" eb="5">
      <t>キョウドウ</t>
    </rPh>
    <rPh sb="5" eb="8">
      <t>ケンキュウヒ</t>
    </rPh>
    <rPh sb="13" eb="15">
      <t>フタン</t>
    </rPh>
    <phoneticPr fontId="3"/>
  </si>
  <si>
    <t>15.自由記載欄</t>
    <rPh sb="3" eb="5">
      <t>ジユウ</t>
    </rPh>
    <rPh sb="5" eb="7">
      <t>キサイ</t>
    </rPh>
    <rPh sb="7" eb="8">
      <t>ラン</t>
    </rPh>
    <phoneticPr fontId="3"/>
  </si>
  <si>
    <t>企業等共同研究員には○印</t>
    <phoneticPr fontId="14"/>
  </si>
  <si>
    <t>備考</t>
    <rPh sb="0" eb="2">
      <t>ビコウ</t>
    </rPh>
    <phoneticPr fontId="14"/>
  </si>
  <si>
    <t>備考
（企業等共同研究派遣期間等）</t>
    <rPh sb="0" eb="2">
      <t>ビコウ</t>
    </rPh>
    <rPh sb="4" eb="6">
      <t>キギョウ</t>
    </rPh>
    <rPh sb="6" eb="7">
      <t>トウ</t>
    </rPh>
    <rPh sb="7" eb="9">
      <t>キョウドウ</t>
    </rPh>
    <rPh sb="9" eb="11">
      <t>ケンキュウ</t>
    </rPh>
    <rPh sb="11" eb="13">
      <t>ハケン</t>
    </rPh>
    <rPh sb="13" eb="15">
      <t>キカン</t>
    </rPh>
    <rPh sb="15" eb="16">
      <t>トウ</t>
    </rPh>
    <phoneticPr fontId="3"/>
  </si>
  <si>
    <t>法人名</t>
    <rPh sb="0" eb="2">
      <t>ホウジン</t>
    </rPh>
    <rPh sb="2" eb="3">
      <t>メイ</t>
    </rPh>
    <phoneticPr fontId="14"/>
  </si>
  <si>
    <t>1.研究題目</t>
    <phoneticPr fontId="14"/>
  </si>
  <si>
    <t>2.研究目的</t>
    <phoneticPr fontId="14"/>
  </si>
  <si>
    <t>文字数_2.研究目的</t>
    <rPh sb="0" eb="3">
      <t>モジスウ</t>
    </rPh>
    <phoneticPr fontId="14"/>
  </si>
  <si>
    <t>3.研究内容</t>
    <rPh sb="2" eb="4">
      <t>ケンキュウ</t>
    </rPh>
    <rPh sb="4" eb="6">
      <t>ナイヨウ</t>
    </rPh>
    <phoneticPr fontId="14"/>
  </si>
  <si>
    <t>文字数_3.研究内容</t>
    <rPh sb="0" eb="3">
      <t>モジスウ</t>
    </rPh>
    <rPh sb="6" eb="8">
      <t>ケンキュウ</t>
    </rPh>
    <rPh sb="8" eb="10">
      <t>ナイヨウ</t>
    </rPh>
    <phoneticPr fontId="14"/>
  </si>
  <si>
    <t>6-1.研究者（大阪大学）代表者氏名</t>
    <rPh sb="13" eb="16">
      <t>ダイヒョウシャ</t>
    </rPh>
    <rPh sb="16" eb="18">
      <t>シメイ</t>
    </rPh>
    <phoneticPr fontId="14"/>
  </si>
  <si>
    <t>6-1.研究者（大阪大学）代表者所属部局・専攻名等</t>
    <rPh sb="13" eb="16">
      <t>ダイヒョウシャ</t>
    </rPh>
    <rPh sb="16" eb="18">
      <t>ショゾク</t>
    </rPh>
    <rPh sb="18" eb="20">
      <t>ブキョク</t>
    </rPh>
    <rPh sb="21" eb="23">
      <t>センコウ</t>
    </rPh>
    <rPh sb="23" eb="24">
      <t>メイ</t>
    </rPh>
    <rPh sb="24" eb="25">
      <t>トウ</t>
    </rPh>
    <phoneticPr fontId="14"/>
  </si>
  <si>
    <t>6-1.研究者（大阪大学）代表者職名</t>
    <rPh sb="13" eb="16">
      <t>ダイヒョウシャ</t>
    </rPh>
    <rPh sb="16" eb="18">
      <t>ショクメイ</t>
    </rPh>
    <phoneticPr fontId="14"/>
  </si>
  <si>
    <t>6-1.研究者（大阪大学）代表者役割</t>
    <rPh sb="13" eb="16">
      <t>ダイヒョウシャ</t>
    </rPh>
    <rPh sb="16" eb="18">
      <t>ヤクワリ</t>
    </rPh>
    <phoneticPr fontId="14"/>
  </si>
  <si>
    <t>文字数_6-1.研究者（大阪大学）代表者役割</t>
    <rPh sb="0" eb="3">
      <t>モジスウ</t>
    </rPh>
    <rPh sb="17" eb="20">
      <t>ダイヒョウシャ</t>
    </rPh>
    <rPh sb="20" eb="22">
      <t>ヤクワリ</t>
    </rPh>
    <phoneticPr fontId="14"/>
  </si>
  <si>
    <t>6-2.研究者（大阪大学）担当者氏名</t>
    <rPh sb="16" eb="18">
      <t>シメイ</t>
    </rPh>
    <phoneticPr fontId="14"/>
  </si>
  <si>
    <t>6-2.研究者（大阪大学）担当者所属部局・専攻名等</t>
    <rPh sb="16" eb="18">
      <t>ショゾク</t>
    </rPh>
    <rPh sb="18" eb="20">
      <t>ブキョク</t>
    </rPh>
    <rPh sb="21" eb="23">
      <t>センコウ</t>
    </rPh>
    <rPh sb="23" eb="24">
      <t>メイ</t>
    </rPh>
    <rPh sb="24" eb="25">
      <t>トウ</t>
    </rPh>
    <phoneticPr fontId="14"/>
  </si>
  <si>
    <t>6-2.研究者（大阪大学）担当者職名</t>
    <rPh sb="16" eb="18">
      <t>ショクメイ</t>
    </rPh>
    <phoneticPr fontId="14"/>
  </si>
  <si>
    <t>6-2.研究者（大阪大学）担当者役割</t>
    <rPh sb="16" eb="18">
      <t>ヤクワリ</t>
    </rPh>
    <phoneticPr fontId="14"/>
  </si>
  <si>
    <t>文字数_6-2.研究者（大阪大学）担当者役割</t>
    <rPh sb="0" eb="3">
      <t>モジスウ</t>
    </rPh>
    <phoneticPr fontId="14"/>
  </si>
  <si>
    <t>6-3.研究者（大阪大学）担当者氏名</t>
    <rPh sb="16" eb="18">
      <t>シメイ</t>
    </rPh>
    <phoneticPr fontId="14"/>
  </si>
  <si>
    <t>6-3.研究者（大阪大学）担当者所属部局・専攻名等</t>
    <rPh sb="16" eb="18">
      <t>ショゾク</t>
    </rPh>
    <rPh sb="18" eb="20">
      <t>ブキョク</t>
    </rPh>
    <rPh sb="21" eb="23">
      <t>センコウ</t>
    </rPh>
    <rPh sb="23" eb="24">
      <t>メイ</t>
    </rPh>
    <rPh sb="24" eb="25">
      <t>トウ</t>
    </rPh>
    <phoneticPr fontId="14"/>
  </si>
  <si>
    <t>6-3.研究者（大阪大学）担当者職名</t>
    <rPh sb="16" eb="18">
      <t>ショクメイ</t>
    </rPh>
    <phoneticPr fontId="14"/>
  </si>
  <si>
    <t>6-3.研究者（大阪大学）担当者役割</t>
    <rPh sb="16" eb="18">
      <t>ヤクワリ</t>
    </rPh>
    <phoneticPr fontId="14"/>
  </si>
  <si>
    <t>文字数_6-3.研究者（大阪大学）担当者役割</t>
    <rPh sb="0" eb="3">
      <t>モジスウ</t>
    </rPh>
    <phoneticPr fontId="14"/>
  </si>
  <si>
    <t>6-4.研究者（大阪大学）担当者氏名</t>
    <rPh sb="16" eb="18">
      <t>シメイ</t>
    </rPh>
    <phoneticPr fontId="14"/>
  </si>
  <si>
    <t>6-4.研究者（大阪大学）担当者所属部局・専攻名等</t>
    <rPh sb="16" eb="18">
      <t>ショゾク</t>
    </rPh>
    <rPh sb="18" eb="20">
      <t>ブキョク</t>
    </rPh>
    <rPh sb="21" eb="23">
      <t>センコウ</t>
    </rPh>
    <rPh sb="23" eb="24">
      <t>メイ</t>
    </rPh>
    <rPh sb="24" eb="25">
      <t>トウ</t>
    </rPh>
    <phoneticPr fontId="14"/>
  </si>
  <si>
    <t>6-4.研究者（大阪大学）担当者職名</t>
    <rPh sb="16" eb="18">
      <t>ショクメイ</t>
    </rPh>
    <phoneticPr fontId="14"/>
  </si>
  <si>
    <t>6-4.研究者（大阪大学）担当者役割</t>
    <rPh sb="16" eb="18">
      <t>ヤクワリ</t>
    </rPh>
    <phoneticPr fontId="14"/>
  </si>
  <si>
    <t>文字数_6-4.研究者（大阪大学）担当者役割</t>
    <rPh sb="0" eb="3">
      <t>モジスウ</t>
    </rPh>
    <phoneticPr fontId="14"/>
  </si>
  <si>
    <t>6-5.研究者（大阪大学）担当者氏名</t>
    <rPh sb="16" eb="18">
      <t>シメイ</t>
    </rPh>
    <phoneticPr fontId="14"/>
  </si>
  <si>
    <t>6-5.研究者（大阪大学）担当者所属部局・専攻名等</t>
    <rPh sb="16" eb="18">
      <t>ショゾク</t>
    </rPh>
    <rPh sb="18" eb="20">
      <t>ブキョク</t>
    </rPh>
    <rPh sb="21" eb="23">
      <t>センコウ</t>
    </rPh>
    <rPh sb="23" eb="24">
      <t>メイ</t>
    </rPh>
    <rPh sb="24" eb="25">
      <t>トウ</t>
    </rPh>
    <phoneticPr fontId="14"/>
  </si>
  <si>
    <t>6-5.研究者（大阪大学）担当者職名</t>
    <rPh sb="16" eb="18">
      <t>ショクメイ</t>
    </rPh>
    <phoneticPr fontId="14"/>
  </si>
  <si>
    <t>6-5.研究者（大阪大学）担当者役割</t>
    <rPh sb="16" eb="18">
      <t>ヤクワリ</t>
    </rPh>
    <phoneticPr fontId="14"/>
  </si>
  <si>
    <t>文字数_6-5.研究者（大阪大学）担当者役割</t>
    <rPh sb="0" eb="3">
      <t>モジスウ</t>
    </rPh>
    <phoneticPr fontId="14"/>
  </si>
  <si>
    <t>6-6.研究者（大阪大学）担当者氏名</t>
    <rPh sb="16" eb="18">
      <t>シメイ</t>
    </rPh>
    <phoneticPr fontId="14"/>
  </si>
  <si>
    <t>6-6.研究者（大阪大学）担当者所属部局・専攻名等</t>
    <rPh sb="16" eb="18">
      <t>ショゾク</t>
    </rPh>
    <rPh sb="18" eb="20">
      <t>ブキョク</t>
    </rPh>
    <rPh sb="21" eb="23">
      <t>センコウ</t>
    </rPh>
    <rPh sb="23" eb="24">
      <t>メイ</t>
    </rPh>
    <rPh sb="24" eb="25">
      <t>トウ</t>
    </rPh>
    <phoneticPr fontId="14"/>
  </si>
  <si>
    <t>6-6.研究者（大阪大学）担当者職名</t>
    <rPh sb="16" eb="18">
      <t>ショクメイ</t>
    </rPh>
    <phoneticPr fontId="14"/>
  </si>
  <si>
    <t>6-6.研究者（大阪大学）担当者役割</t>
    <rPh sb="16" eb="18">
      <t>ヤクワリ</t>
    </rPh>
    <phoneticPr fontId="14"/>
  </si>
  <si>
    <t>文字数_6-6.研究者（大阪大学）担当者役割</t>
    <rPh sb="0" eb="3">
      <t>モジスウ</t>
    </rPh>
    <phoneticPr fontId="14"/>
  </si>
  <si>
    <t>7-1.研究者（申込者）代表者氏名</t>
    <rPh sb="12" eb="15">
      <t>ダイヒョウシャ</t>
    </rPh>
    <rPh sb="15" eb="17">
      <t>シメイ</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</si>
  <si>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</si>
  <si>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</si>
  <si>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</si>
  <si>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文字数_7-1.研究者（申込者）代表者役割</t>
    <rPh sb="0" eb="3">
      <t>モジスウ</t>
    </rPh>
    <rPh sb="16" eb="19">
      <t>ダイヒョウシャ</t>
    </rPh>
    <rPh sb="19" eb="21">
      <t>ヤクワリ</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</si>
  <si>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</si>
  <si>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</si>
  <si>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</si>
  <si>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</si>
  <si>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</si>
  <si>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文字数_7-2.研究者（申込者）担当者役割</t>
    <rPh sb="0" eb="3">
      <t>モジスウ</t>
    </rPh>
    <rPh sb="19" eb="21">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</si>
  <si>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</si>
  <si>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</si>
  <si>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</si>
  <si>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</si>
  <si>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</si>
  <si>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文字数_7-3.研究者（申込者）担当者役割</t>
    <rPh sb="0" eb="3">
      <t>モジスウ</t>
    </rPh>
    <rPh sb="19" eb="21">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</si>
  <si>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</si>
  <si>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</si>
  <si>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</si>
  <si>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</si>
  <si>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</si>
  <si>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文字数_7-4.研究者（申込者）担当者役割</t>
    <rPh sb="0" eb="3">
      <t>モジスウ</t>
    </rPh>
    <rPh sb="19" eb="21">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</si>
  <si>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</si>
  <si>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</si>
  <si>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</si>
  <si>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</si>
  <si>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</si>
  <si>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文字数_7-5.研究者（申込者）担当者役割</t>
    <rPh sb="0" eb="3">
      <t>モジスウ</t>
    </rPh>
    <rPh sb="19" eb="21">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</si>
  <si>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</si>
  <si>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</si>
  <si>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</si>
  <si>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</si>
  <si>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</si>
  <si>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</si>
  <si>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文字数_7-6.研究者（申込者）担当者役割</t>
    <rPh sb="0" eb="3">
      <t>モジスウ</t>
    </rPh>
    <rPh sb="19" eb="21">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</si>
  <si>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</si>
  <si>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</si>
  <si>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</si>
  <si>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</si>
  <si>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</si>
  <si>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</si>
  <si>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version</t>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</si>
  <si>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</si>
  <si>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</si>
  <si>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</si>
  <si>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</si>
  <si>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</si>
  <si>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</si>
  <si>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</si>
  <si>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</si>
  <si>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</si>
  <si>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</si>
  <si>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</si>
  <si>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</si>
  <si>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</si>
  <si>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</si>
  <si>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</si>
  <si>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</si>
  <si>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</si>
  <si>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</si>
  <si>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</si>
  <si>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</si>
  <si>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</si>
  <si>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</si>
  <si>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</si>
  <si>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</si>
  <si>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</si>
  <si>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</si>
  <si>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</si>
  <si>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</si>
  <si>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</si>
  <si>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</si>
  <si>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</si>
  <si>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</si>
  <si>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</si>
  <si>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</si>
  <si>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</si>
  <si>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</si>
  <si>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</si>
  <si>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</si>
  <si>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</si>
  <si>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</si>
  <si>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</si>
  <si>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</si>
  <si>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</si>
  <si>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</si>
  <si>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</si>
  <si>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</si>
  <si>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変更</t>
    <rPh sb="0" eb="2">
      <t>ヘンコウ</t>
    </rPh>
    <phoneticPr fontId="14"/>
  </si>
  <si>
    <t>4.研究期間</t>
    <phoneticPr fontId="14"/>
  </si>
  <si>
    <t>5.研究実施場所</t>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</si>
  <si>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</si>
  <si>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</si>
  <si>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</si>
  <si>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</si>
  <si>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</si>
  <si>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</si>
  <si>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所属部局・専攻名等</t>
    <rPh sb="0" eb="2">
      <t>ショゾク</t>
    </rPh>
    <rPh sb="2" eb="4">
      <t>ブキョク</t>
    </rPh>
    <rPh sb="5" eb="7">
      <t>センコウ</t>
    </rPh>
    <rPh sb="7" eb="8">
      <t>メイ</t>
    </rPh>
    <rPh sb="8" eb="9">
      <t>トウ</t>
    </rPh>
    <phoneticPr fontId="3"/>
  </si>
  <si>
    <t>6-1.研究者（大阪大学）代表者備考</t>
    <rPh sb="13" eb="16">
      <t>ダイヒョウシャ</t>
    </rPh>
    <rPh sb="16" eb="18">
      <t>ビコウ</t>
    </rPh>
    <phoneticPr fontId="14"/>
  </si>
  <si>
    <t>文字数_6-1.研究者（大阪大学）代表者備考</t>
    <rPh sb="0" eb="3">
      <t>モジスウ</t>
    </rPh>
    <phoneticPr fontId="14"/>
  </si>
  <si>
    <t>6-2.研究者（大阪大学）担当者備考</t>
    <rPh sb="16" eb="18">
      <t>ビコウ</t>
    </rPh>
    <phoneticPr fontId="14"/>
  </si>
  <si>
    <t>文字数_6-2.研究者（大阪大学）担当者備考</t>
    <rPh sb="0" eb="3">
      <t>モジスウ</t>
    </rPh>
    <phoneticPr fontId="14"/>
  </si>
  <si>
    <t>6-3.研究者（大阪大学）担当者備考</t>
    <rPh sb="16" eb="18">
      <t>ビコウ</t>
    </rPh>
    <phoneticPr fontId="14"/>
  </si>
  <si>
    <t>文字数_6-3.研究者（大阪大学）担当者備考</t>
    <rPh sb="0" eb="3">
      <t>モジスウ</t>
    </rPh>
    <phoneticPr fontId="14"/>
  </si>
  <si>
    <t>6-4.研究者（大阪大学）担当者備考</t>
    <rPh sb="16" eb="18">
      <t>ビコウ</t>
    </rPh>
    <phoneticPr fontId="14"/>
  </si>
  <si>
    <t>文字数_6-4.研究者（大阪大学）担当者備考</t>
    <rPh sb="0" eb="3">
      <t>モジスウ</t>
    </rPh>
    <phoneticPr fontId="14"/>
  </si>
  <si>
    <t>6-5.研究者（大阪大学）担当者備考</t>
    <rPh sb="16" eb="18">
      <t>ビコウ</t>
    </rPh>
    <phoneticPr fontId="14"/>
  </si>
  <si>
    <t>文字数_6-5.研究者（大阪大学）担当者備考</t>
    <rPh sb="0" eb="3">
      <t>モジスウ</t>
    </rPh>
    <phoneticPr fontId="14"/>
  </si>
  <si>
    <t>6-6.研究者（大阪大学）担当者備考</t>
    <rPh sb="16" eb="18">
      <t>ビコウ</t>
    </rPh>
    <phoneticPr fontId="14"/>
  </si>
  <si>
    <t>文字数_6-6.研究者（大阪大学）担当者備考</t>
    <rPh sb="0" eb="3">
      <t>モジスウ</t>
    </rPh>
    <phoneticPr fontId="14"/>
  </si>
  <si>
    <t>備考（参画時期、企業等共同研究派遣期間等）</t>
    <rPh sb="0" eb="2">
      <t>ビコウ</t>
    </rPh>
    <rPh sb="3" eb="5">
      <t>サンカク</t>
    </rPh>
    <rPh sb="5" eb="7">
      <t>ジキ</t>
    </rPh>
    <rPh sb="8" eb="15">
      <t>キギョウトウキョウドウケンキュウ</t>
    </rPh>
    <rPh sb="15" eb="17">
      <t>ハケン</t>
    </rPh>
    <rPh sb="17" eb="19">
      <t>キカン</t>
    </rPh>
    <rPh sb="19" eb="20">
      <t>トウ</t>
    </rPh>
    <phoneticPr fontId="14"/>
  </si>
  <si>
    <t>備考（参画時期等）</t>
    <rPh sb="0" eb="2">
      <t>ビコウ</t>
    </rPh>
    <rPh sb="7" eb="8">
      <t>トウ</t>
    </rPh>
    <phoneticPr fontId="3"/>
  </si>
  <si>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4"/>
  </si>
  <si>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</si>
  <si>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</si>
  <si>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4"/>
  </si>
  <si>
    <t>[合計額]直接経費</t>
    <rPh sb="1" eb="4">
      <t>ゴウケイガク</t>
    </rPh>
    <rPh sb="5" eb="7">
      <t>チョクセツ</t>
    </rPh>
    <rPh sb="7" eb="9">
      <t>ケイヒ</t>
    </rPh>
    <phoneticPr fontId="14"/>
  </si>
  <si>
    <t>[合計額]産連経費</t>
    <rPh sb="5" eb="9">
      <t>サンレンケイヒ</t>
    </rPh>
    <phoneticPr fontId="14"/>
  </si>
  <si>
    <t>[合計額]○○費</t>
    <rPh sb="7" eb="8">
      <t>ヒ</t>
    </rPh>
    <phoneticPr fontId="14"/>
  </si>
  <si>
    <t>[合計額]研究料</t>
    <rPh sb="5" eb="7">
      <t>ケンキュウ</t>
    </rPh>
    <rPh sb="7" eb="8">
      <t>リョウ</t>
    </rPh>
    <phoneticPr fontId="14"/>
  </si>
  <si>
    <t>[合計額]合計</t>
    <rPh sb="5" eb="7">
      <t>ゴウケイ</t>
    </rPh>
    <phoneticPr fontId="14"/>
  </si>
  <si>
    <t>[既納額]直接経費</t>
    <rPh sb="1" eb="3">
      <t>キノウ</t>
    </rPh>
    <rPh sb="3" eb="4">
      <t>ガク</t>
    </rPh>
    <rPh sb="5" eb="7">
      <t>チョクセツ</t>
    </rPh>
    <rPh sb="7" eb="9">
      <t>ケイヒ</t>
    </rPh>
    <phoneticPr fontId="14"/>
  </si>
  <si>
    <t>[既納額]産連経費</t>
    <rPh sb="5" eb="9">
      <t>サンレンケイヒ</t>
    </rPh>
    <phoneticPr fontId="14"/>
  </si>
  <si>
    <t>[既納額]○○費</t>
    <rPh sb="7" eb="8">
      <t>ヒ</t>
    </rPh>
    <phoneticPr fontId="14"/>
  </si>
  <si>
    <t>[既納額]研究料</t>
    <rPh sb="5" eb="7">
      <t>ケンキュウ</t>
    </rPh>
    <rPh sb="7" eb="8">
      <t>リョウ</t>
    </rPh>
    <phoneticPr fontId="14"/>
  </si>
  <si>
    <t>[既納額]合計</t>
    <rPh sb="5" eb="7">
      <t>ゴウケイ</t>
    </rPh>
    <phoneticPr fontId="14"/>
  </si>
  <si>
    <t>[増減額]直接経費</t>
    <rPh sb="3" eb="4">
      <t>ガク</t>
    </rPh>
    <rPh sb="5" eb="7">
      <t>チョクセツ</t>
    </rPh>
    <rPh sb="7" eb="9">
      <t>ケイヒ</t>
    </rPh>
    <phoneticPr fontId="14"/>
  </si>
  <si>
    <t>[増減額]産連経費</t>
    <rPh sb="5" eb="9">
      <t>サンレンケイヒ</t>
    </rPh>
    <phoneticPr fontId="14"/>
  </si>
  <si>
    <t>[増減額]○○費</t>
    <rPh sb="7" eb="8">
      <t>ヒ</t>
    </rPh>
    <phoneticPr fontId="14"/>
  </si>
  <si>
    <t>[増減額]研究料</t>
    <rPh sb="5" eb="7">
      <t>ケンキュウ</t>
    </rPh>
    <rPh sb="7" eb="8">
      <t>リョウ</t>
    </rPh>
    <phoneticPr fontId="14"/>
  </si>
  <si>
    <t>[増減額]合計</t>
    <rPh sb="5" eb="7">
      <t>ゴウケイ</t>
    </rPh>
    <phoneticPr fontId="14"/>
  </si>
  <si>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3"/>
  </si>
  <si>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3"/>
  </si>
  <si>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4"/>
  </si>
  <si>
    <t>本学担当者７名以上</t>
    <rPh sb="0" eb="2">
      <t>ホンガク</t>
    </rPh>
    <rPh sb="2" eb="5">
      <t>タントウシャ</t>
    </rPh>
    <rPh sb="6" eb="9">
      <t>メイイジョウ</t>
    </rPh>
    <phoneticPr fontId="14"/>
  </si>
  <si>
    <t>申込者担当者７名以上</t>
    <rPh sb="0" eb="2">
      <t>モウシコミ</t>
    </rPh>
    <rPh sb="2" eb="3">
      <t>シャ</t>
    </rPh>
    <rPh sb="3" eb="6">
      <t>タントウシャ</t>
    </rPh>
    <rPh sb="7" eb="10">
      <t>メイイジョウ</t>
    </rPh>
    <phoneticPr fontId="14"/>
  </si>
  <si>
    <t>部局担当者記入欄</t>
    <rPh sb="0" eb="2">
      <t>ブキョク</t>
    </rPh>
    <rPh sb="2" eb="5">
      <t>タントウシャ</t>
    </rPh>
    <rPh sb="5" eb="7">
      <t>キニュウ</t>
    </rPh>
    <rPh sb="7" eb="8">
      <t>ラン</t>
    </rPh>
    <phoneticPr fontId="14"/>
  </si>
  <si>
    <t>選択してください</t>
  </si>
  <si>
    <t>〒</t>
    <phoneticPr fontId="3"/>
  </si>
  <si>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</si>
  <si>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</si>
  <si>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</si>
  <si>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</si>
  <si>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</si>
  <si>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</si>
  <si>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</si>
  <si>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Q2</t>
    <phoneticPr fontId="14"/>
  </si>
  <si>
    <t>セルの幅に収まりきらなかった時、どうしたら良いですか？</t>
    <rPh sb="3" eb="4">
      <t>ハバ</t>
    </rPh>
    <rPh sb="5" eb="6">
      <t>オサ</t>
    </rPh>
    <rPh sb="14" eb="15">
      <t>トキ</t>
    </rPh>
    <rPh sb="21" eb="22">
      <t>ヨ</t>
    </rPh>
    <phoneticPr fontId="14"/>
  </si>
  <si>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</si>
  <si>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3"/>
  </si>
  <si>
    <t>契約管理番号</t>
    <rPh sb="0" eb="2">
      <t>ケイヤク</t>
    </rPh>
    <rPh sb="2" eb="4">
      <t>カンリ</t>
    </rPh>
    <rPh sb="4" eb="6">
      <t>バンゴウ</t>
    </rPh>
    <phoneticPr fontId="3"/>
  </si>
  <si>
    <t>なし</t>
    <phoneticPr fontId="14"/>
  </si>
  <si>
    <t>学術貢献費</t>
    <rPh sb="0" eb="4">
      <t>ガクジュツコウケン</t>
    </rPh>
    <rPh sb="4" eb="5">
      <t>ヒ</t>
    </rPh>
    <phoneticPr fontId="3"/>
  </si>
  <si>
    <t>[合計額]学術貢献費</t>
    <rPh sb="5" eb="9">
      <t>ガクジュツコウケン</t>
    </rPh>
    <rPh sb="9" eb="10">
      <t>ヒ</t>
    </rPh>
    <phoneticPr fontId="14"/>
  </si>
  <si>
    <t>[既納額]学術貢献費</t>
    <rPh sb="5" eb="9">
      <t>ガクジュツコウケン</t>
    </rPh>
    <rPh sb="9" eb="10">
      <t>ヒ</t>
    </rPh>
    <phoneticPr fontId="14"/>
  </si>
  <si>
    <t>[増減額]学術貢献費</t>
    <rPh sb="5" eb="9">
      <t>ガクジュツコウケン</t>
    </rPh>
    <rPh sb="9" eb="10">
      <t>ヒ</t>
    </rPh>
    <phoneticPr fontId="14"/>
  </si>
  <si>
    <t>現状
学術貢献費</t>
    <rPh sb="0" eb="2">
      <t>ゲンジョウ</t>
    </rPh>
    <rPh sb="3" eb="7">
      <t>ガクジュツコウケン</t>
    </rPh>
    <rPh sb="7" eb="8">
      <t>ヒ</t>
    </rPh>
    <phoneticPr fontId="3"/>
  </si>
  <si>
    <t>学術貢献費</t>
    <rPh sb="0" eb="4">
      <t>ガクジュツコウケン</t>
    </rPh>
    <rPh sb="4" eb="5">
      <t>ヒ</t>
    </rPh>
    <phoneticPr fontId="14"/>
  </si>
  <si>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</si>
  <si>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</si>
  <si>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</si>
  <si>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申込者</t>
    <rPh sb="0" eb="2">
      <t>モウシコミ</t>
    </rPh>
    <rPh sb="2" eb="3">
      <t>シャ</t>
    </rPh>
    <phoneticPr fontId="14"/>
  </si>
  <si>
    <t>「フォントサイズ」か「行の高さ」をご変更ください。</t>
    <rPh sb="11" eb="12">
      <t>ギョウ</t>
    </rPh>
    <rPh sb="13" eb="14">
      <t>タカ</t>
    </rPh>
    <rPh sb="18" eb="20">
      <t>ヘンコウ</t>
    </rPh>
    <phoneticPr fontId="14"/>
  </si>
  <si>
    <t>2021.12様式</t>
    <rPh sb="7" eb="9">
      <t>ヨウシキ</t>
    </rPh>
    <phoneticPr fontId="14"/>
  </si>
  <si>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</si>
  <si>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受付No.</t>
    <rPh sb="0" eb="2">
      <t>ウケツケ</t>
    </rPh>
    <phoneticPr fontId="32"/>
  </si>
  <si>
    <t>受付日</t>
    <rPh sb="0" eb="3">
      <t>ウケツケビ</t>
    </rPh>
    <phoneticPr fontId="32"/>
  </si>
  <si>
    <t>契約番号</t>
    <rPh sb="0" eb="2">
      <t>ケイヤク</t>
    </rPh>
    <rPh sb="2" eb="4">
      <t>バンゴウ</t>
    </rPh>
    <phoneticPr fontId="32"/>
  </si>
  <si>
    <t>企業名</t>
    <rPh sb="0" eb="2">
      <t>キギョウ</t>
    </rPh>
    <rPh sb="2" eb="3">
      <t>メイ</t>
    </rPh>
    <phoneticPr fontId="32"/>
  </si>
  <si>
    <t>部局</t>
    <rPh sb="0" eb="2">
      <t>ブキョク</t>
    </rPh>
    <phoneticPr fontId="32"/>
  </si>
  <si>
    <t>備考</t>
    <rPh sb="0" eb="2">
      <t>ビコウ</t>
    </rPh>
    <phoneticPr fontId="32"/>
  </si>
  <si>
    <t>担当</t>
    <rPh sb="0" eb="2">
      <t>タントウ</t>
    </rPh>
    <phoneticPr fontId="32"/>
  </si>
  <si>
    <t>役職</t>
    <rPh sb="0" eb="2">
      <t>ヤクショク</t>
    </rPh>
    <phoneticPr fontId="3"/>
  </si>
  <si>
    <t>（消費税を含む）〔（直接経費+学術貢献費）×30％）〕</t>
    <rPh sb="15" eb="20">
      <t>ガクジュツコウケンヒ</t>
    </rPh>
    <phoneticPr fontId="14"/>
  </si>
  <si>
    <t>原契約締結日</t>
    <rPh sb="0" eb="3">
      <t>ゲンケイヤク</t>
    </rPh>
    <rPh sb="3" eb="5">
      <t>テイケツ</t>
    </rPh>
    <rPh sb="5" eb="6">
      <t>ビ</t>
    </rPh>
    <phoneticPr fontId="14"/>
  </si>
  <si>
    <t>研究担当者</t>
    <phoneticPr fontId="14"/>
  </si>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</sst>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yyyy&quot;年&quot;m&quot;月&quot;d&quot;日&quot;;@"/>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u/>
      <sz val="20"/>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s>
  <borders count="15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67">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15" fillId="2" borderId="0" xfId="0" applyFont="1" applyFill="1" applyAlignment="1" applyProtection="1">
      <alignment vertical="center" wrapText="1"/>
      <protection locked="0"/>
    </xf>
    <xf numFmtId="0" fontId="6" fillId="0" borderId="0" xfId="0" applyFont="1" applyFill="1" applyAlignment="1" applyProtection="1">
      <alignment vertical="center" wrapText="1"/>
      <protection locked="0"/>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4" fillId="6" borderId="68" xfId="0" applyFont="1" applyFill="1" applyBorder="1" applyAlignment="1" applyProtection="1">
      <alignment horizontal="left" vertical="center" shrinkToFit="1"/>
      <protection locked="0"/>
    </xf>
    <xf numFmtId="0" fontId="2" fillId="8" borderId="97" xfId="2" applyFill="1" applyBorder="1" applyAlignment="1">
      <alignment horizontal="center" vertical="center" wrapText="1"/>
    </xf>
    <xf numFmtId="0" fontId="0" fillId="8" borderId="101"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00"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98"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0"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73" xfId="0" applyFont="1" applyFill="1" applyBorder="1" applyAlignment="1">
      <alignment horizontal="center" vertical="center" wrapText="1" shrinkToFit="1"/>
    </xf>
    <xf numFmtId="20" fontId="4" fillId="0" borderId="0" xfId="0" applyNumberFormat="1" applyFont="1" applyFill="1" applyAlignment="1">
      <alignment vertical="center" wrapText="1"/>
    </xf>
    <xf numFmtId="0" fontId="22" fillId="0" borderId="0" xfId="0" applyFont="1">
      <alignment vertical="center"/>
    </xf>
    <xf numFmtId="0" fontId="23" fillId="0" borderId="0" xfId="1" applyFont="1" applyAlignment="1">
      <alignment vertical="center"/>
    </xf>
    <xf numFmtId="0" fontId="4" fillId="7" borderId="35"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6" borderId="117" xfId="0" applyFont="1" applyFill="1" applyBorder="1" applyAlignment="1" applyProtection="1">
      <alignment vertical="center" wrapText="1"/>
      <protection locked="0"/>
    </xf>
    <xf numFmtId="0" fontId="4" fillId="6" borderId="57" xfId="0" applyFont="1" applyFill="1" applyBorder="1" applyAlignment="1" applyProtection="1">
      <alignment vertical="center" wrapText="1"/>
      <protection locked="0"/>
    </xf>
    <xf numFmtId="0" fontId="4" fillId="6" borderId="62" xfId="0" applyFont="1" applyFill="1" applyBorder="1" applyAlignment="1" applyProtection="1">
      <alignment vertical="center" wrapText="1"/>
      <protection locked="0"/>
    </xf>
    <xf numFmtId="0" fontId="4" fillId="6" borderId="118" xfId="0" applyFont="1" applyFill="1" applyBorder="1" applyAlignment="1" applyProtection="1">
      <alignment vertical="center" wrapText="1"/>
      <protection locked="0"/>
    </xf>
    <xf numFmtId="0" fontId="4" fillId="6" borderId="66" xfId="0" applyFont="1" applyFill="1" applyBorder="1" applyAlignment="1" applyProtection="1">
      <alignment vertical="center" wrapText="1"/>
      <protection locked="0"/>
    </xf>
    <xf numFmtId="0" fontId="4" fillId="6" borderId="67" xfId="0" applyFont="1" applyFill="1" applyBorder="1" applyAlignment="1" applyProtection="1">
      <alignment vertical="center" wrapText="1"/>
      <protection locked="0"/>
    </xf>
    <xf numFmtId="0" fontId="4" fillId="7" borderId="65" xfId="0" applyFont="1" applyFill="1" applyBorder="1" applyAlignment="1">
      <alignment vertical="center" wrapText="1"/>
    </xf>
    <xf numFmtId="0" fontId="4" fillId="7" borderId="66" xfId="0" applyFont="1" applyFill="1" applyBorder="1" applyAlignment="1">
      <alignment vertical="center" wrapText="1"/>
    </xf>
    <xf numFmtId="0" fontId="4" fillId="7" borderId="67" xfId="0" applyFont="1" applyFill="1" applyBorder="1" applyAlignment="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37" xfId="0" applyFont="1" applyFill="1" applyBorder="1" applyAlignment="1" applyProtection="1">
      <alignment vertical="center" wrapText="1"/>
    </xf>
    <xf numFmtId="177" fontId="4" fillId="0" borderId="8" xfId="0" applyNumberFormat="1" applyFont="1" applyFill="1" applyBorder="1" applyAlignment="1" applyProtection="1">
      <alignment vertical="center" shrinkToFit="1"/>
    </xf>
    <xf numFmtId="177" fontId="4" fillId="0" borderId="0" xfId="0" applyNumberFormat="1" applyFont="1" applyFill="1" applyBorder="1" applyAlignment="1" applyProtection="1">
      <alignment vertical="center" shrinkToFit="1"/>
    </xf>
    <xf numFmtId="177" fontId="4" fillId="0" borderId="12" xfId="0" applyNumberFormat="1" applyFont="1" applyFill="1" applyBorder="1" applyAlignment="1" applyProtection="1">
      <alignment vertical="center" shrinkToFit="1"/>
    </xf>
    <xf numFmtId="177" fontId="4" fillId="0" borderId="6" xfId="0" applyNumberFormat="1" applyFont="1" applyFill="1" applyBorder="1" applyAlignment="1" applyProtection="1">
      <alignment vertical="center" shrinkToFit="1"/>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177" fontId="4" fillId="0" borderId="20" xfId="0" applyNumberFormat="1" applyFont="1" applyFill="1" applyBorder="1" applyAlignment="1" applyProtection="1">
      <alignment vertical="center" shrinkToFit="1"/>
    </xf>
    <xf numFmtId="177" fontId="4" fillId="0" borderId="19" xfId="0" applyNumberFormat="1" applyFont="1" applyFill="1" applyBorder="1" applyAlignment="1" applyProtection="1">
      <alignment vertical="center" shrinkToFit="1"/>
    </xf>
    <xf numFmtId="176" fontId="4" fillId="0" borderId="43" xfId="0" applyNumberFormat="1" applyFont="1" applyFill="1" applyBorder="1" applyAlignment="1" applyProtection="1">
      <alignment horizontal="left" vertical="center" wrapText="1"/>
    </xf>
    <xf numFmtId="0" fontId="27" fillId="0" borderId="0" xfId="1" applyFont="1">
      <alignment vertical="center"/>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4" fillId="6" borderId="2" xfId="0" applyFont="1" applyFill="1" applyBorder="1" applyAlignment="1" applyProtection="1">
      <alignment horizontal="center" vertical="center" shrinkToFit="1"/>
      <protection locked="0"/>
    </xf>
    <xf numFmtId="0" fontId="4" fillId="0" borderId="21" xfId="0" applyFont="1" applyFill="1" applyBorder="1" applyAlignment="1" applyProtection="1">
      <alignment vertical="center" wrapText="1" shrinkToFit="1"/>
      <protection locked="0"/>
    </xf>
    <xf numFmtId="0" fontId="4" fillId="7" borderId="3" xfId="0" applyFont="1" applyFill="1" applyBorder="1" applyAlignment="1">
      <alignment vertical="center" wrapText="1" shrinkToFit="1"/>
    </xf>
    <xf numFmtId="0" fontId="0" fillId="10" borderId="0" xfId="0" applyFill="1">
      <alignment vertical="center"/>
    </xf>
    <xf numFmtId="0" fontId="0" fillId="6" borderId="0" xfId="0" applyFill="1">
      <alignment vertical="center"/>
    </xf>
    <xf numFmtId="0" fontId="13" fillId="11" borderId="3" xfId="0"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0" fontId="28" fillId="11" borderId="3" xfId="0" applyFont="1" applyFill="1" applyBorder="1" applyAlignment="1">
      <alignment horizontal="center" wrapText="1" shrinkToFit="1"/>
    </xf>
    <xf numFmtId="0" fontId="13" fillId="13" borderId="3" xfId="0" applyFont="1" applyFill="1" applyBorder="1" applyAlignment="1">
      <alignment horizontal="center" vertical="center" wrapText="1"/>
    </xf>
    <xf numFmtId="38" fontId="13" fillId="11" borderId="3" xfId="4" applyFont="1" applyFill="1" applyBorder="1" applyAlignment="1">
      <alignment horizontal="center" vertical="center" wrapText="1"/>
    </xf>
    <xf numFmtId="38" fontId="13" fillId="14" borderId="3" xfId="4"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179" fontId="13" fillId="13" borderId="3" xfId="0" applyNumberFormat="1" applyFont="1" applyFill="1" applyBorder="1" applyAlignment="1">
      <alignment horizontal="center" vertical="center" wrapText="1"/>
    </xf>
    <xf numFmtId="180" fontId="13" fillId="15"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8" fillId="11"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3" fillId="17" borderId="3" xfId="0" applyFont="1" applyFill="1" applyBorder="1" applyAlignment="1">
      <alignment horizontal="center" vertical="top" wrapText="1"/>
    </xf>
    <xf numFmtId="0" fontId="29" fillId="2" borderId="3" xfId="0" applyFont="1" applyFill="1" applyBorder="1" applyAlignment="1">
      <alignment wrapText="1"/>
    </xf>
    <xf numFmtId="49" fontId="29"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8" fillId="10" borderId="3" xfId="0" applyFont="1" applyFill="1" applyBorder="1" applyAlignment="1">
      <alignment wrapText="1"/>
    </xf>
    <xf numFmtId="0" fontId="10" fillId="10" borderId="3" xfId="0" applyFont="1" applyFill="1" applyBorder="1" applyAlignment="1"/>
    <xf numFmtId="180" fontId="10"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4" fillId="6" borderId="135" xfId="0" applyFont="1" applyFill="1" applyBorder="1" applyAlignment="1" applyProtection="1">
      <alignment vertical="center" wrapText="1"/>
      <protection locked="0"/>
    </xf>
    <xf numFmtId="0" fontId="4" fillId="6" borderId="0" xfId="0" applyFont="1" applyFill="1" applyBorder="1" applyAlignment="1" applyProtection="1">
      <alignment vertical="center" wrapText="1"/>
      <protection locked="0"/>
    </xf>
    <xf numFmtId="0" fontId="4" fillId="6" borderId="8" xfId="0" applyFont="1" applyFill="1" applyBorder="1" applyAlignment="1" applyProtection="1">
      <alignment vertical="center" wrapText="1"/>
      <protection locked="0"/>
    </xf>
    <xf numFmtId="0" fontId="4" fillId="6" borderId="120" xfId="0" applyFont="1" applyFill="1" applyBorder="1" applyAlignment="1" applyProtection="1">
      <alignment vertical="center" wrapText="1"/>
      <protection locked="0"/>
    </xf>
    <xf numFmtId="0" fontId="4" fillId="6" borderId="43" xfId="0" applyFont="1" applyFill="1" applyBorder="1" applyAlignment="1" applyProtection="1">
      <alignment vertical="center" wrapText="1"/>
      <protection locked="0"/>
    </xf>
    <xf numFmtId="0" fontId="4" fillId="6" borderId="61" xfId="0" applyFont="1" applyFill="1" applyBorder="1" applyAlignment="1" applyProtection="1">
      <alignment vertical="center" wrapText="1"/>
      <protection locked="0"/>
    </xf>
    <xf numFmtId="0" fontId="31" fillId="0" borderId="146" xfId="0" applyFont="1" applyBorder="1" applyAlignment="1">
      <alignment horizontal="center" vertical="center"/>
    </xf>
    <xf numFmtId="56" fontId="31" fillId="0" borderId="147" xfId="0" applyNumberFormat="1" applyFont="1" applyBorder="1" applyAlignment="1">
      <alignment horizontal="center" vertical="center" shrinkToFit="1"/>
    </xf>
    <xf numFmtId="0" fontId="31" fillId="0" borderId="148" xfId="0" applyFont="1" applyBorder="1" applyAlignment="1">
      <alignment horizontal="center" vertical="center" shrinkToFit="1"/>
    </xf>
    <xf numFmtId="0" fontId="31" fillId="0" borderId="148" xfId="0" applyFont="1" applyBorder="1" applyAlignment="1">
      <alignment horizontal="left" vertical="center"/>
    </xf>
    <xf numFmtId="0" fontId="31" fillId="0" borderId="149" xfId="0" applyFont="1" applyBorder="1" applyAlignment="1">
      <alignment horizontal="center" vertical="center"/>
    </xf>
    <xf numFmtId="0" fontId="13" fillId="7" borderId="63" xfId="0" applyFont="1" applyFill="1" applyBorder="1" applyAlignment="1">
      <alignment vertical="center" wrapText="1" shrinkToFit="1"/>
    </xf>
    <xf numFmtId="181" fontId="0" fillId="0" borderId="0" xfId="0" applyNumberFormat="1">
      <alignment vertical="center"/>
    </xf>
    <xf numFmtId="0" fontId="4" fillId="5" borderId="150" xfId="0" applyFont="1" applyFill="1" applyBorder="1" applyAlignment="1" applyProtection="1">
      <alignment horizontal="center" vertical="center" shrinkToFit="1"/>
      <protection locked="0"/>
    </xf>
    <xf numFmtId="0" fontId="4" fillId="5" borderId="151" xfId="0" applyFont="1" applyFill="1" applyBorder="1" applyAlignment="1" applyProtection="1">
      <alignment horizontal="center" vertical="center" shrinkToFit="1"/>
      <protection locked="0"/>
    </xf>
    <xf numFmtId="0" fontId="4" fillId="7" borderId="41" xfId="0" applyFont="1" applyFill="1" applyBorder="1" applyAlignment="1">
      <alignment horizontal="distributed" vertical="center" wrapText="1" shrinkToFit="1"/>
    </xf>
    <xf numFmtId="0" fontId="4" fillId="5" borderId="152" xfId="0" applyFont="1" applyFill="1" applyBorder="1" applyAlignment="1" applyProtection="1">
      <alignment horizontal="center" vertical="center" shrinkToFit="1"/>
      <protection locked="0"/>
    </xf>
    <xf numFmtId="177" fontId="4" fillId="0" borderId="6" xfId="0" applyNumberFormat="1" applyFont="1" applyFill="1" applyBorder="1" applyAlignment="1" applyProtection="1">
      <alignment horizontal="right" vertical="center" shrinkToFit="1"/>
    </xf>
    <xf numFmtId="177" fontId="4" fillId="5" borderId="3" xfId="0" applyNumberFormat="1" applyFont="1" applyFill="1" applyBorder="1" applyAlignment="1" applyProtection="1">
      <alignment horizontal="right" vertical="center" shrinkToFit="1"/>
      <protection locked="0"/>
    </xf>
    <xf numFmtId="177" fontId="4" fillId="5" borderId="22" xfId="0" applyNumberFormat="1" applyFont="1" applyFill="1" applyBorder="1" applyAlignment="1" applyProtection="1">
      <alignment horizontal="right" vertical="center" shrinkToFit="1"/>
      <protection locked="0"/>
    </xf>
    <xf numFmtId="0" fontId="4" fillId="0" borderId="0" xfId="0" applyFont="1" applyFill="1" applyBorder="1" applyAlignment="1" applyProtection="1">
      <alignment horizontal="left" vertical="center" wrapText="1"/>
    </xf>
    <xf numFmtId="0" fontId="4" fillId="0" borderId="37" xfId="0" applyFont="1" applyFill="1" applyBorder="1" applyAlignment="1" applyProtection="1">
      <alignment horizontal="left" vertical="center" wrapTex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23" xfId="0" applyNumberFormat="1" applyFont="1" applyFill="1" applyBorder="1" applyAlignment="1" applyProtection="1">
      <alignment horizontal="center" vertical="center" shrinkToFit="1"/>
      <protection locked="0"/>
    </xf>
    <xf numFmtId="0" fontId="4" fillId="6" borderId="24" xfId="0" applyNumberFormat="1" applyFont="1" applyFill="1" applyBorder="1" applyAlignment="1" applyProtection="1">
      <alignment horizontal="center" vertical="center" shrinkToFit="1"/>
      <protection locked="0"/>
    </xf>
    <xf numFmtId="0" fontId="4" fillId="6" borderId="36" xfId="0" applyNumberFormat="1" applyFont="1" applyFill="1" applyBorder="1" applyAlignment="1" applyProtection="1">
      <alignment horizontal="center" vertical="center" shrinkToFit="1"/>
      <protection locked="0"/>
    </xf>
    <xf numFmtId="0" fontId="13" fillId="7" borderId="53" xfId="0" applyFont="1" applyFill="1" applyBorder="1" applyAlignment="1">
      <alignment horizontal="center" vertical="center" wrapText="1" shrinkToFit="1"/>
    </xf>
    <xf numFmtId="0" fontId="13" fillId="7" borderId="55" xfId="0" applyFont="1" applyFill="1" applyBorder="1" applyAlignment="1">
      <alignment horizontal="center" vertical="center" wrapText="1" shrinkToFit="1"/>
    </xf>
    <xf numFmtId="0" fontId="4" fillId="6" borderId="19" xfId="0" applyFont="1" applyFill="1" applyBorder="1" applyAlignment="1" applyProtection="1">
      <alignment horizontal="center" vertical="center" shrinkToFit="1"/>
      <protection locked="0"/>
    </xf>
    <xf numFmtId="0" fontId="4" fillId="6" borderId="127" xfId="0" applyFont="1" applyFill="1" applyBorder="1" applyAlignment="1" applyProtection="1">
      <alignment horizontal="center" vertical="center" shrinkToFit="1"/>
      <protection locked="0"/>
    </xf>
    <xf numFmtId="0" fontId="4" fillId="6" borderId="24" xfId="0" applyFont="1" applyFill="1" applyBorder="1" applyAlignment="1" applyProtection="1">
      <alignment horizontal="center" vertical="center" shrinkToFit="1"/>
      <protection locked="0"/>
    </xf>
    <xf numFmtId="0" fontId="4" fillId="6" borderId="36" xfId="0"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center" vertical="center" shrinkToFit="1"/>
      <protection locked="0"/>
    </xf>
    <xf numFmtId="0" fontId="4" fillId="6" borderId="34" xfId="0"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right" vertical="center" shrinkToFit="1"/>
    </xf>
    <xf numFmtId="177" fontId="4" fillId="0" borderId="19" xfId="0" applyNumberFormat="1" applyFont="1" applyFill="1" applyBorder="1" applyAlignment="1" applyProtection="1">
      <alignment horizontal="right" vertical="center" shrinkToFit="1"/>
    </xf>
    <xf numFmtId="0" fontId="8" fillId="0" borderId="0" xfId="0" applyFont="1" applyFill="1" applyBorder="1" applyAlignment="1" applyProtection="1">
      <alignment horizontal="left" vertical="center" shrinkToFit="1"/>
    </xf>
    <xf numFmtId="0" fontId="8" fillId="0" borderId="37"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protection locked="0"/>
    </xf>
    <xf numFmtId="0" fontId="4" fillId="6" borderId="126" xfId="0" applyFont="1" applyFill="1" applyBorder="1" applyAlignment="1" applyProtection="1">
      <alignment horizontal="center" vertical="center" wrapText="1"/>
      <protection locked="0"/>
    </xf>
    <xf numFmtId="177" fontId="4" fillId="6" borderId="3" xfId="0" applyNumberFormat="1" applyFont="1" applyFill="1" applyBorder="1" applyAlignment="1" applyProtection="1">
      <alignment horizontal="right" vertical="center" shrinkToFit="1"/>
      <protection locked="0"/>
    </xf>
    <xf numFmtId="177" fontId="4" fillId="6" borderId="22" xfId="0" applyNumberFormat="1" applyFont="1" applyFill="1" applyBorder="1" applyAlignment="1" applyProtection="1">
      <alignment horizontal="right" vertical="center" shrinkToFit="1"/>
      <protection locked="0"/>
    </xf>
    <xf numFmtId="0" fontId="4" fillId="0" borderId="1" xfId="0" applyFont="1" applyFill="1" applyBorder="1" applyAlignment="1" applyProtection="1">
      <alignment horizontal="center" vertical="center" wrapText="1"/>
    </xf>
    <xf numFmtId="177" fontId="4" fillId="5" borderId="1" xfId="0" applyNumberFormat="1" applyFont="1" applyFill="1" applyBorder="1" applyAlignment="1" applyProtection="1">
      <alignment horizontal="right" vertical="center" shrinkToFit="1"/>
      <protection locked="0"/>
    </xf>
    <xf numFmtId="177" fontId="4" fillId="5" borderId="4" xfId="0" applyNumberFormat="1" applyFont="1" applyFill="1" applyBorder="1" applyAlignment="1" applyProtection="1">
      <alignment horizontal="right" vertical="center" shrinkToFit="1"/>
      <protection locked="0"/>
    </xf>
    <xf numFmtId="177" fontId="4" fillId="0" borderId="2" xfId="0" applyNumberFormat="1" applyFont="1" applyFill="1" applyBorder="1" applyAlignment="1" applyProtection="1">
      <alignment horizontal="right" vertical="center" shrinkToFit="1"/>
    </xf>
    <xf numFmtId="177" fontId="4" fillId="0" borderId="11" xfId="0" applyNumberFormat="1" applyFont="1" applyFill="1" applyBorder="1" applyAlignment="1" applyProtection="1">
      <alignment horizontal="right" vertical="center" shrinkToFit="1"/>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4" fillId="7" borderId="62" xfId="0" applyFont="1" applyFill="1" applyBorder="1" applyAlignment="1">
      <alignment horizontal="left" vertical="center" wrapText="1"/>
    </xf>
    <xf numFmtId="0" fontId="4" fillId="7" borderId="35"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124" xfId="0" applyFont="1" applyFill="1" applyBorder="1" applyAlignment="1">
      <alignment horizontal="center" vertical="center" wrapText="1"/>
    </xf>
    <xf numFmtId="0" fontId="4" fillId="7" borderId="125" xfId="0" applyFont="1" applyFill="1" applyBorder="1" applyAlignment="1">
      <alignment horizontal="center" vertical="center" wrapText="1"/>
    </xf>
    <xf numFmtId="0" fontId="4" fillId="6" borderId="23" xfId="0" applyFont="1" applyFill="1" applyBorder="1" applyAlignment="1" applyProtection="1">
      <alignment horizontal="center" vertical="center" wrapText="1"/>
      <protection locked="0"/>
    </xf>
    <xf numFmtId="0" fontId="4" fillId="6" borderId="25" xfId="0" applyFont="1" applyFill="1" applyBorder="1" applyAlignment="1" applyProtection="1">
      <alignment horizontal="center" vertical="center" wrapText="1"/>
      <protection locked="0"/>
    </xf>
    <xf numFmtId="0" fontId="4" fillId="0" borderId="42"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177" fontId="4" fillId="0" borderId="43" xfId="0" applyNumberFormat="1" applyFont="1" applyFill="1" applyBorder="1" applyAlignment="1" applyProtection="1">
      <alignment vertical="center" shrinkToFit="1"/>
    </xf>
    <xf numFmtId="0" fontId="6" fillId="0" borderId="43" xfId="0" applyFont="1" applyFill="1" applyBorder="1" applyAlignment="1" applyProtection="1">
      <alignment vertical="center" wrapText="1"/>
    </xf>
    <xf numFmtId="0" fontId="6" fillId="0" borderId="44" xfId="0" applyFont="1" applyFill="1" applyBorder="1" applyAlignment="1" applyProtection="1">
      <alignment vertical="center" wrapText="1"/>
    </xf>
    <xf numFmtId="0" fontId="5" fillId="0" borderId="58" xfId="0" applyFont="1" applyFill="1" applyBorder="1" applyAlignment="1" applyProtection="1">
      <alignment vertical="center" shrinkToFit="1"/>
    </xf>
    <xf numFmtId="0" fontId="5" fillId="0" borderId="57" xfId="0" applyFont="1" applyFill="1" applyBorder="1" applyAlignment="1" applyProtection="1">
      <alignment vertical="center" shrinkToFit="1"/>
    </xf>
    <xf numFmtId="0" fontId="5" fillId="0" borderId="59" xfId="0" applyFont="1" applyFill="1" applyBorder="1" applyAlignment="1" applyProtection="1">
      <alignment vertical="center" shrinkToFi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7" borderId="143" xfId="0" applyFont="1" applyFill="1" applyBorder="1" applyAlignment="1">
      <alignment horizontal="center" vertical="center" shrinkToFit="1"/>
    </xf>
    <xf numFmtId="0" fontId="4" fillId="7" borderId="144" xfId="0" applyFont="1" applyFill="1" applyBorder="1" applyAlignment="1">
      <alignment horizontal="center" vertical="center" shrinkToFit="1"/>
    </xf>
    <xf numFmtId="0" fontId="4" fillId="7" borderId="131" xfId="0" applyFont="1" applyFill="1" applyBorder="1" applyAlignment="1">
      <alignment horizontal="center" vertical="center" shrinkToFit="1"/>
    </xf>
    <xf numFmtId="0" fontId="4" fillId="7" borderId="143" xfId="0" applyFont="1" applyFill="1" applyBorder="1" applyAlignment="1">
      <alignment horizontal="center" vertical="center" wrapText="1" shrinkToFit="1"/>
    </xf>
    <xf numFmtId="0" fontId="4" fillId="7" borderId="144" xfId="0" applyFont="1" applyFill="1" applyBorder="1" applyAlignment="1">
      <alignment horizontal="center" vertical="center" wrapText="1" shrinkToFit="1"/>
    </xf>
    <xf numFmtId="0" fontId="4" fillId="7" borderId="145" xfId="0" applyFont="1" applyFill="1" applyBorder="1" applyAlignment="1">
      <alignment horizontal="center" vertical="center" wrapText="1"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6" borderId="13" xfId="0" applyNumberFormat="1" applyFont="1" applyFill="1" applyBorder="1" applyAlignment="1" applyProtection="1">
      <alignment horizontal="center" vertical="center" shrinkToFit="1"/>
      <protection locked="0"/>
    </xf>
    <xf numFmtId="0" fontId="4" fillId="6" borderId="15" xfId="0" applyNumberFormat="1" applyFont="1" applyFill="1" applyBorder="1" applyAlignment="1" applyProtection="1">
      <alignment horizontal="center" vertical="center" shrinkToFit="1"/>
      <protection locked="0"/>
    </xf>
    <xf numFmtId="0" fontId="4" fillId="6" borderId="33" xfId="0" applyNumberFormat="1"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5" borderId="84" xfId="0" applyFont="1" applyFill="1" applyBorder="1" applyAlignment="1" applyProtection="1">
      <alignment vertical="center" shrinkToFit="1"/>
      <protection locked="0"/>
    </xf>
    <xf numFmtId="0" fontId="4" fillId="5" borderId="85" xfId="0" applyFont="1" applyFill="1" applyBorder="1" applyAlignment="1" applyProtection="1">
      <alignment vertical="center" shrinkToFit="1"/>
      <protection locked="0"/>
    </xf>
    <xf numFmtId="0" fontId="7" fillId="7" borderId="83" xfId="0" applyFont="1" applyFill="1" applyBorder="1" applyAlignment="1">
      <alignment vertical="center" wrapText="1"/>
    </xf>
    <xf numFmtId="0" fontId="7" fillId="7" borderId="84" xfId="0" applyFont="1" applyFill="1" applyBorder="1" applyAlignment="1">
      <alignment vertical="center" wrapText="1"/>
    </xf>
    <xf numFmtId="0" fontId="8" fillId="7" borderId="86" xfId="0" applyFont="1" applyFill="1" applyBorder="1" applyAlignment="1">
      <alignment vertical="center" wrapText="1"/>
    </xf>
    <xf numFmtId="0" fontId="8" fillId="7" borderId="87" xfId="0" applyFont="1" applyFill="1" applyBorder="1" applyAlignment="1">
      <alignment vertical="center" wrapText="1"/>
    </xf>
    <xf numFmtId="0" fontId="4" fillId="5" borderId="87" xfId="0" applyFont="1" applyFill="1" applyBorder="1" applyAlignment="1" applyProtection="1">
      <alignment vertical="center" shrinkToFit="1"/>
      <protection locked="0"/>
    </xf>
    <xf numFmtId="0" fontId="4" fillId="5" borderId="88" xfId="0" applyFont="1" applyFill="1" applyBorder="1" applyAlignment="1" applyProtection="1">
      <alignment vertical="center" shrinkToFit="1"/>
      <protection locked="0"/>
    </xf>
    <xf numFmtId="0" fontId="7" fillId="7" borderId="86" xfId="0" applyFont="1" applyFill="1" applyBorder="1" applyAlignment="1">
      <alignment vertical="center" wrapText="1"/>
    </xf>
    <xf numFmtId="0" fontId="7" fillId="7" borderId="87" xfId="0" applyFont="1" applyFill="1" applyBorder="1" applyAlignment="1">
      <alignment vertical="center" wrapText="1"/>
    </xf>
    <xf numFmtId="0" fontId="4" fillId="5" borderId="90" xfId="0" applyFont="1" applyFill="1" applyBorder="1" applyAlignment="1" applyProtection="1">
      <alignment vertical="center" shrinkToFit="1"/>
      <protection locked="0"/>
    </xf>
    <xf numFmtId="0" fontId="4" fillId="6" borderId="14" xfId="0" applyNumberFormat="1" applyFont="1" applyFill="1" applyBorder="1" applyAlignment="1" applyProtection="1">
      <alignment horizontal="center" vertical="center" shrinkToFit="1"/>
      <protection locked="0"/>
    </xf>
    <xf numFmtId="0" fontId="4" fillId="6" borderId="17" xfId="0" applyNumberFormat="1" applyFont="1" applyFill="1" applyBorder="1" applyAlignment="1" applyProtection="1">
      <alignment horizontal="center" vertical="center" shrinkToFit="1"/>
      <protection locked="0"/>
    </xf>
    <xf numFmtId="0" fontId="4" fillId="6" borderId="34" xfId="0" applyNumberFormat="1" applyFont="1" applyFill="1" applyBorder="1" applyAlignment="1" applyProtection="1">
      <alignment horizontal="center" vertical="center" shrinkToFit="1"/>
      <protection locked="0"/>
    </xf>
    <xf numFmtId="178" fontId="4" fillId="5" borderId="117" xfId="0" applyNumberFormat="1" applyFont="1" applyFill="1" applyBorder="1" applyAlignment="1" applyProtection="1">
      <alignment horizontal="center" vertical="center" wrapText="1"/>
      <protection locked="0"/>
    </xf>
    <xf numFmtId="178" fontId="4" fillId="5" borderId="57" xfId="0" applyNumberFormat="1" applyFont="1" applyFill="1" applyBorder="1" applyAlignment="1" applyProtection="1">
      <alignment horizontal="center" vertical="center" wrapText="1"/>
      <protection locked="0"/>
    </xf>
    <xf numFmtId="178" fontId="4" fillId="5" borderId="119" xfId="0" applyNumberFormat="1" applyFont="1" applyFill="1" applyBorder="1" applyAlignment="1" applyProtection="1">
      <alignment horizontal="center" vertical="center" wrapText="1"/>
      <protection locked="0"/>
    </xf>
    <xf numFmtId="178" fontId="4" fillId="5" borderId="120" xfId="0" applyNumberFormat="1" applyFont="1" applyFill="1" applyBorder="1" applyAlignment="1" applyProtection="1">
      <alignment horizontal="center" vertical="center" wrapText="1"/>
      <protection locked="0"/>
    </xf>
    <xf numFmtId="178" fontId="4" fillId="5" borderId="43" xfId="0" applyNumberFormat="1" applyFont="1" applyFill="1" applyBorder="1" applyAlignment="1" applyProtection="1">
      <alignment horizontal="center" vertical="center" wrapText="1"/>
      <protection locked="0"/>
    </xf>
    <xf numFmtId="178" fontId="4" fillId="5" borderId="121" xfId="0" applyNumberFormat="1" applyFont="1" applyFill="1" applyBorder="1" applyAlignment="1" applyProtection="1">
      <alignment horizontal="center" vertical="center" wrapText="1"/>
      <protection locked="0"/>
    </xf>
    <xf numFmtId="0" fontId="4" fillId="0" borderId="112" xfId="0" applyFont="1" applyFill="1" applyBorder="1" applyAlignment="1" applyProtection="1">
      <alignment horizontal="center" vertical="center" wrapText="1"/>
      <protection locked="0"/>
    </xf>
    <xf numFmtId="0" fontId="4" fillId="0" borderId="122" xfId="0" applyFont="1" applyFill="1" applyBorder="1" applyAlignment="1" applyProtection="1">
      <alignment horizontal="center" vertical="center" wrapText="1"/>
      <protection locked="0"/>
    </xf>
    <xf numFmtId="0" fontId="4" fillId="0" borderId="115" xfId="0" applyFont="1" applyFill="1" applyBorder="1" applyAlignment="1" applyProtection="1">
      <alignment horizontal="center" vertical="center" wrapText="1"/>
      <protection locked="0"/>
    </xf>
    <xf numFmtId="0" fontId="4" fillId="0" borderId="123" xfId="0" applyFont="1" applyFill="1" applyBorder="1" applyAlignment="1" applyProtection="1">
      <alignment horizontal="center" vertical="center" wrapText="1"/>
      <protection locked="0"/>
    </xf>
    <xf numFmtId="0" fontId="4" fillId="7" borderId="133" xfId="0" applyFont="1" applyFill="1" applyBorder="1" applyAlignment="1" applyProtection="1">
      <alignment horizontal="center" vertical="center" wrapText="1"/>
    </xf>
    <xf numFmtId="0" fontId="4" fillId="7" borderId="134" xfId="0" applyFont="1" applyFill="1" applyBorder="1" applyAlignment="1" applyProtection="1">
      <alignment horizontal="center" vertical="center" wrapText="1"/>
    </xf>
    <xf numFmtId="0" fontId="4" fillId="7" borderId="133" xfId="0" applyFont="1" applyFill="1" applyBorder="1" applyAlignment="1" applyProtection="1">
      <alignment horizontal="center" vertical="center" wrapText="1"/>
      <protection locked="0"/>
    </xf>
    <xf numFmtId="0" fontId="4" fillId="7" borderId="134" xfId="0" applyFont="1" applyFill="1" applyBorder="1" applyAlignment="1" applyProtection="1">
      <alignment horizontal="center" vertical="center" wrapText="1"/>
      <protection locked="0"/>
    </xf>
    <xf numFmtId="0" fontId="4" fillId="7" borderId="136" xfId="0" applyFont="1" applyFill="1" applyBorder="1" applyAlignment="1" applyProtection="1">
      <alignment horizontal="center" vertical="center" wrapText="1"/>
      <protection locked="0"/>
    </xf>
    <xf numFmtId="0" fontId="4" fillId="7" borderId="141" xfId="0" applyFont="1" applyFill="1" applyBorder="1" applyAlignment="1" applyProtection="1">
      <alignment horizontal="center" vertical="center" wrapText="1"/>
      <protection locked="0"/>
    </xf>
    <xf numFmtId="0" fontId="4" fillId="5" borderId="141" xfId="0" applyFont="1" applyFill="1" applyBorder="1" applyAlignment="1" applyProtection="1">
      <alignment horizontal="left" vertical="center" wrapText="1"/>
      <protection locked="0"/>
    </xf>
    <xf numFmtId="0" fontId="4" fillId="5" borderId="142" xfId="0" applyFont="1" applyFill="1" applyBorder="1" applyAlignment="1" applyProtection="1">
      <alignment horizontal="left" vertical="center" wrapText="1"/>
      <protection locked="0"/>
    </xf>
    <xf numFmtId="0" fontId="4" fillId="5" borderId="136" xfId="0" applyFont="1" applyFill="1" applyBorder="1" applyAlignment="1" applyProtection="1">
      <alignment horizontal="left" vertical="center" wrapText="1"/>
      <protection locked="0"/>
    </xf>
    <xf numFmtId="0" fontId="4" fillId="5" borderId="137" xfId="0" applyFont="1" applyFill="1" applyBorder="1" applyAlignment="1" applyProtection="1">
      <alignment horizontal="left" vertical="center" wrapText="1"/>
      <protection locked="0"/>
    </xf>
    <xf numFmtId="0" fontId="4" fillId="7" borderId="111" xfId="0" applyFont="1" applyFill="1" applyBorder="1" applyAlignment="1" applyProtection="1">
      <alignment horizontal="center" vertical="center" wrapText="1"/>
      <protection locked="0"/>
    </xf>
    <xf numFmtId="0" fontId="4" fillId="7" borderId="112" xfId="0" applyFont="1" applyFill="1" applyBorder="1" applyAlignment="1" applyProtection="1">
      <alignment horizontal="center" vertical="center" wrapText="1"/>
      <protection locked="0"/>
    </xf>
    <xf numFmtId="0" fontId="4" fillId="7" borderId="140" xfId="0" applyFont="1" applyFill="1" applyBorder="1" applyAlignment="1" applyProtection="1">
      <alignment horizontal="center" vertical="center" wrapText="1"/>
      <protection locked="0"/>
    </xf>
    <xf numFmtId="0" fontId="4" fillId="7" borderId="122" xfId="0" applyFont="1" applyFill="1" applyBorder="1" applyAlignment="1" applyProtection="1">
      <alignment horizontal="center" vertical="center" wrapText="1"/>
      <protection locked="0"/>
    </xf>
    <xf numFmtId="0" fontId="4" fillId="7" borderId="111" xfId="0" applyFont="1" applyFill="1" applyBorder="1" applyAlignment="1" applyProtection="1">
      <alignment horizontal="center" vertical="center" wrapText="1"/>
    </xf>
    <xf numFmtId="0" fontId="4" fillId="7" borderId="112" xfId="0" applyFont="1" applyFill="1" applyBorder="1" applyAlignment="1" applyProtection="1">
      <alignment horizontal="center" vertical="center" wrapText="1"/>
    </xf>
    <xf numFmtId="0" fontId="4" fillId="7" borderId="113" xfId="0" applyFont="1" applyFill="1" applyBorder="1" applyAlignment="1" applyProtection="1">
      <alignment horizontal="center" vertical="center" wrapText="1"/>
    </xf>
    <xf numFmtId="0" fontId="4" fillId="7" borderId="114" xfId="0" applyFont="1" applyFill="1" applyBorder="1" applyAlignment="1" applyProtection="1">
      <alignment horizontal="center" vertical="center" wrapText="1"/>
    </xf>
    <xf numFmtId="0" fontId="4" fillId="7" borderId="128" xfId="0" applyFont="1" applyFill="1" applyBorder="1" applyAlignment="1">
      <alignment horizontal="center" vertical="center" textRotation="255" wrapText="1"/>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58" fontId="4" fillId="7" borderId="105" xfId="0" applyNumberFormat="1" applyFont="1" applyFill="1" applyBorder="1" applyAlignment="1">
      <alignment horizontal="center" vertical="center"/>
    </xf>
    <xf numFmtId="58" fontId="4" fillId="7" borderId="106" xfId="0" applyNumberFormat="1" applyFont="1" applyFill="1" applyBorder="1" applyAlignment="1">
      <alignment horizontal="center" vertical="center"/>
    </xf>
    <xf numFmtId="178" fontId="4" fillId="5" borderId="106" xfId="0" applyNumberFormat="1" applyFont="1" applyFill="1" applyBorder="1" applyAlignment="1" applyProtection="1">
      <alignment horizontal="center" vertical="center" shrinkToFit="1"/>
      <protection locked="0"/>
    </xf>
    <xf numFmtId="178" fontId="4" fillId="5" borderId="107"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4" fillId="7" borderId="131" xfId="0" applyFont="1" applyFill="1" applyBorder="1" applyAlignment="1">
      <alignment horizontal="distributed" vertical="center" wrapText="1" shrinkToFit="1"/>
    </xf>
    <xf numFmtId="0" fontId="4" fillId="7" borderId="71" xfId="0" applyFont="1" applyFill="1" applyBorder="1" applyAlignment="1">
      <alignment horizontal="distributed" vertical="center" wrapText="1" shrinkToFit="1"/>
    </xf>
    <xf numFmtId="0" fontId="4" fillId="5" borderId="71" xfId="0" applyFont="1" applyFill="1" applyBorder="1" applyAlignment="1" applyProtection="1">
      <alignment horizontal="left" vertical="center" shrinkToFit="1"/>
      <protection locked="0"/>
    </xf>
    <xf numFmtId="0" fontId="4" fillId="5" borderId="9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7" borderId="49" xfId="0" applyFont="1" applyFill="1" applyBorder="1" applyAlignment="1">
      <alignment horizontal="left" vertical="center" wrapText="1"/>
    </xf>
    <xf numFmtId="0" fontId="10" fillId="7" borderId="50" xfId="0" applyFont="1" applyFill="1" applyBorder="1" applyAlignment="1">
      <alignment horizontal="left" vertical="center"/>
    </xf>
    <xf numFmtId="0" fontId="10" fillId="7" borderId="49" xfId="0" applyFont="1" applyFill="1" applyBorder="1" applyAlignment="1">
      <alignment horizontal="left" vertical="center"/>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81" xfId="0" applyFont="1" applyFill="1" applyBorder="1" applyAlignment="1">
      <alignment vertical="center" wrapText="1"/>
    </xf>
    <xf numFmtId="0" fontId="4" fillId="7" borderId="82" xfId="0" applyFont="1" applyFill="1" applyBorder="1" applyAlignment="1">
      <alignment vertical="center" wrapText="1"/>
    </xf>
    <xf numFmtId="0" fontId="4" fillId="5" borderId="84" xfId="0" applyFont="1" applyFill="1" applyBorder="1" applyAlignment="1" applyProtection="1">
      <alignment vertical="center" wrapText="1"/>
      <protection locked="0"/>
    </xf>
    <xf numFmtId="0" fontId="4" fillId="5" borderId="89" xfId="0" applyFont="1" applyFill="1" applyBorder="1" applyAlignment="1" applyProtection="1">
      <alignment vertical="center" wrapText="1"/>
      <protection locked="0"/>
    </xf>
    <xf numFmtId="0" fontId="4" fillId="5" borderId="89" xfId="0" applyFont="1" applyFill="1" applyBorder="1" applyAlignment="1" applyProtection="1">
      <alignment vertical="center" shrinkToFit="1"/>
      <protection locked="0"/>
    </xf>
    <xf numFmtId="0" fontId="4" fillId="7" borderId="86" xfId="0" applyFont="1" applyFill="1" applyBorder="1" applyAlignment="1">
      <alignment vertical="center" shrinkToFit="1"/>
    </xf>
    <xf numFmtId="0" fontId="4" fillId="7" borderId="87" xfId="0" applyFont="1" applyFill="1" applyBorder="1" applyAlignment="1">
      <alignment vertical="center" shrinkToFit="1"/>
    </xf>
    <xf numFmtId="49" fontId="4" fillId="5" borderId="87" xfId="0" applyNumberFormat="1" applyFont="1" applyFill="1" applyBorder="1" applyAlignment="1" applyProtection="1">
      <alignment vertical="center" shrinkToFit="1"/>
      <protection locked="0"/>
    </xf>
    <xf numFmtId="49" fontId="4" fillId="5" borderId="88" xfId="0" applyNumberFormat="1" applyFont="1" applyFill="1" applyBorder="1" applyAlignment="1" applyProtection="1">
      <alignment vertical="center" shrinkToFit="1"/>
      <protection locked="0"/>
    </xf>
    <xf numFmtId="0" fontId="4" fillId="7" borderId="86" xfId="0" applyFont="1" applyFill="1" applyBorder="1" applyAlignment="1">
      <alignment vertical="center" wrapText="1"/>
    </xf>
    <xf numFmtId="0" fontId="4" fillId="7" borderId="87" xfId="0" applyFont="1" applyFill="1" applyBorder="1" applyAlignment="1">
      <alignment vertical="center" wrapText="1"/>
    </xf>
    <xf numFmtId="0" fontId="4" fillId="7" borderId="74" xfId="0" applyFont="1" applyFill="1" applyBorder="1" applyAlignment="1">
      <alignment vertical="center" wrapText="1"/>
    </xf>
    <xf numFmtId="0" fontId="4" fillId="7" borderId="63" xfId="0" applyFont="1" applyFill="1" applyBorder="1" applyAlignment="1">
      <alignment vertical="center" wrapText="1"/>
    </xf>
    <xf numFmtId="0" fontId="4" fillId="7" borderId="38" xfId="0" applyFont="1" applyFill="1" applyBorder="1" applyAlignment="1">
      <alignment vertical="center" wrapText="1"/>
    </xf>
    <xf numFmtId="0" fontId="4" fillId="7" borderId="3" xfId="0" applyFont="1" applyFill="1" applyBorder="1" applyAlignment="1">
      <alignment vertical="center" wrapText="1"/>
    </xf>
    <xf numFmtId="0" fontId="4" fillId="7" borderId="75" xfId="0" applyFont="1" applyFill="1" applyBorder="1" applyAlignment="1">
      <alignment vertical="center" wrapText="1"/>
    </xf>
    <xf numFmtId="0" fontId="4" fillId="7" borderId="76" xfId="0" applyFont="1" applyFill="1" applyBorder="1" applyAlignment="1">
      <alignment vertical="center" wrapText="1"/>
    </xf>
    <xf numFmtId="0" fontId="4" fillId="7" borderId="132"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45"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10" fillId="7" borderId="49" xfId="0" applyFont="1" applyFill="1" applyBorder="1" applyAlignment="1">
      <alignment horizontal="left" vertical="center" wrapText="1"/>
    </xf>
    <xf numFmtId="0" fontId="10" fillId="7" borderId="50" xfId="0" applyFont="1" applyFill="1" applyBorder="1" applyAlignment="1">
      <alignment horizontal="left" vertical="center" wrapText="1"/>
    </xf>
    <xf numFmtId="0" fontId="4" fillId="5" borderId="47" xfId="0" applyFont="1" applyFill="1" applyBorder="1" applyAlignment="1" applyProtection="1">
      <alignment horizontal="left" vertical="center" wrapText="1"/>
      <protection locked="0"/>
    </xf>
    <xf numFmtId="0" fontId="4" fillId="5" borderId="46" xfId="0" applyFont="1" applyFill="1" applyBorder="1" applyAlignment="1" applyProtection="1">
      <alignment horizontal="left" vertical="center" wrapText="1"/>
      <protection locked="0"/>
    </xf>
    <xf numFmtId="0" fontId="4" fillId="5" borderId="48"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50" xfId="0" applyFont="1" applyFill="1" applyBorder="1" applyAlignment="1" applyProtection="1">
      <alignment horizontal="left" vertical="center" wrapText="1"/>
      <protection locked="0"/>
    </xf>
    <xf numFmtId="0" fontId="10" fillId="5" borderId="52" xfId="0" applyFont="1" applyFill="1" applyBorder="1" applyAlignment="1" applyProtection="1">
      <alignment horizontal="left" vertical="center" wrapTex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7" borderId="70" xfId="0" applyFont="1" applyFill="1" applyBorder="1" applyAlignment="1">
      <alignment vertical="center" wrapText="1"/>
    </xf>
    <xf numFmtId="0" fontId="4" fillId="7" borderId="71" xfId="0" applyFont="1" applyFill="1" applyBorder="1" applyAlignment="1">
      <alignment vertical="center" wrapText="1"/>
    </xf>
    <xf numFmtId="0" fontId="4" fillId="7" borderId="72" xfId="0" applyFont="1" applyFill="1" applyBorder="1" applyAlignment="1">
      <alignment vertical="center" wrapText="1"/>
    </xf>
    <xf numFmtId="0" fontId="4" fillId="7" borderId="2" xfId="0" applyFont="1" applyFill="1" applyBorder="1" applyAlignment="1">
      <alignment vertical="center" wrapTex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10" fillId="7" borderId="138" xfId="0" applyFont="1" applyFill="1" applyBorder="1" applyAlignment="1">
      <alignment horizontal="left" vertical="center"/>
    </xf>
    <xf numFmtId="0" fontId="10" fillId="7" borderId="139" xfId="0" applyFont="1" applyFill="1" applyBorder="1" applyAlignment="1">
      <alignment horizontal="left" vertical="center"/>
    </xf>
    <xf numFmtId="0" fontId="4" fillId="7" borderId="140" xfId="0" applyFont="1" applyFill="1" applyBorder="1" applyAlignment="1" applyProtection="1">
      <alignment horizontal="center" vertical="center" wrapText="1"/>
    </xf>
    <xf numFmtId="0" fontId="4" fillId="7" borderId="122" xfId="0" applyFont="1" applyFill="1" applyBorder="1" applyAlignment="1" applyProtection="1">
      <alignment horizontal="center" vertical="center" wrapText="1"/>
    </xf>
    <xf numFmtId="0" fontId="4" fillId="7" borderId="65"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67" xfId="0" applyFont="1" applyFill="1" applyBorder="1" applyAlignment="1">
      <alignment horizontal="left" vertical="center" wrapText="1"/>
    </xf>
    <xf numFmtId="0" fontId="4" fillId="5" borderId="51" xfId="0" applyFont="1" applyFill="1" applyBorder="1" applyAlignment="1" applyProtection="1">
      <alignment horizontal="left" vertical="center" wrapText="1"/>
      <protection locked="0"/>
    </xf>
    <xf numFmtId="0" fontId="4" fillId="7" borderId="71" xfId="0" applyFont="1" applyFill="1" applyBorder="1" applyAlignment="1">
      <alignment horizontal="center" vertical="center" shrinkToFit="1"/>
    </xf>
    <xf numFmtId="0" fontId="4" fillId="6" borderId="18" xfId="0" applyFont="1" applyFill="1" applyBorder="1" applyAlignment="1" applyProtection="1">
      <alignment horizontal="center" vertical="center" shrinkToFit="1"/>
      <protection locked="0"/>
    </xf>
    <xf numFmtId="0" fontId="4" fillId="7" borderId="30"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7" borderId="60" xfId="0" applyFont="1" applyFill="1" applyBorder="1" applyAlignment="1">
      <alignment horizontal="left" vertical="center" wrapText="1"/>
    </xf>
    <xf numFmtId="0" fontId="4" fillId="6" borderId="26" xfId="0" applyFont="1" applyFill="1" applyBorder="1" applyAlignment="1" applyProtection="1">
      <alignment horizontal="left" vertical="center" wrapText="1" shrinkToFit="1"/>
      <protection locked="0"/>
    </xf>
    <xf numFmtId="0" fontId="4" fillId="7" borderId="63" xfId="0" applyFont="1" applyFill="1" applyBorder="1" applyAlignment="1">
      <alignment horizontal="center" vertical="center" shrinkToFit="1"/>
    </xf>
    <xf numFmtId="0" fontId="4" fillId="7" borderId="54" xfId="0" applyFont="1" applyFill="1" applyBorder="1" applyAlignment="1">
      <alignment horizontal="center" vertical="center" shrinkToFit="1"/>
    </xf>
    <xf numFmtId="0" fontId="4" fillId="7" borderId="53" xfId="0" applyFont="1" applyFill="1" applyBorder="1" applyAlignment="1">
      <alignment horizontal="center" vertical="center" shrinkToFit="1"/>
    </xf>
    <xf numFmtId="0" fontId="4" fillId="7" borderId="64" xfId="0" applyFont="1" applyFill="1" applyBorder="1" applyAlignment="1">
      <alignment horizontal="center" vertical="center" shrinkToFit="1"/>
    </xf>
    <xf numFmtId="0" fontId="16" fillId="0" borderId="68" xfId="1" applyFill="1" applyBorder="1" applyAlignment="1" applyProtection="1">
      <alignment horizontal="center" vertical="center" shrinkToFit="1"/>
    </xf>
    <xf numFmtId="0" fontId="16" fillId="0" borderId="66" xfId="1" applyFill="1" applyBorder="1" applyAlignment="1" applyProtection="1">
      <alignment horizontal="center" vertical="center" shrinkToFit="1"/>
    </xf>
    <xf numFmtId="0" fontId="16" fillId="0" borderId="69" xfId="1" applyFill="1" applyBorder="1" applyAlignment="1" applyProtection="1">
      <alignment horizontal="center" vertical="center" shrinkToFit="1"/>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0" borderId="3" xfId="0" applyFont="1" applyFill="1" applyBorder="1" applyAlignment="1" applyProtection="1">
      <alignment horizontal="center" vertical="center" wrapText="1"/>
    </xf>
    <xf numFmtId="0" fontId="5" fillId="10" borderId="22" xfId="0" applyFont="1" applyFill="1" applyBorder="1" applyAlignment="1" applyProtection="1">
      <alignment horizontal="center" vertical="center" shrinkToFit="1"/>
    </xf>
    <xf numFmtId="0" fontId="5" fillId="10" borderId="6" xfId="0" applyFont="1" applyFill="1" applyBorder="1" applyAlignment="1" applyProtection="1">
      <alignment horizontal="center" vertical="center" shrinkToFit="1"/>
    </xf>
    <xf numFmtId="0" fontId="5" fillId="10" borderId="12" xfId="0" applyFont="1" applyFill="1" applyBorder="1" applyAlignment="1" applyProtection="1">
      <alignment horizontal="center" vertical="center" shrinkToFi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4" fillId="7" borderId="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73"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6" borderId="27" xfId="0" applyFont="1" applyFill="1" applyBorder="1" applyAlignment="1" applyProtection="1">
      <alignment horizontal="center" vertical="center" shrinkToFit="1"/>
      <protection locked="0"/>
    </xf>
    <xf numFmtId="0" fontId="8" fillId="0" borderId="76" xfId="0" applyFont="1" applyFill="1" applyBorder="1" applyAlignment="1" applyProtection="1">
      <alignment horizontal="center" vertical="center" wrapText="1" shrinkToFit="1"/>
    </xf>
    <xf numFmtId="0" fontId="4" fillId="5" borderId="54" xfId="0" applyFont="1" applyFill="1" applyBorder="1" applyAlignment="1" applyProtection="1">
      <alignment horizontal="center" vertical="center" wrapText="1" shrinkToFit="1"/>
      <protection locked="0"/>
    </xf>
    <xf numFmtId="0" fontId="4" fillId="5" borderId="53" xfId="0" applyFont="1" applyFill="1" applyBorder="1" applyAlignment="1" applyProtection="1">
      <alignment horizontal="center" vertical="center" wrapText="1" shrinkToFit="1"/>
      <protection locked="0"/>
    </xf>
    <xf numFmtId="0" fontId="20" fillId="7" borderId="58" xfId="1" applyFont="1" applyFill="1" applyBorder="1" applyAlignment="1">
      <alignment horizontal="center" vertical="center" wrapText="1" shrinkToFit="1"/>
    </xf>
    <xf numFmtId="0" fontId="20" fillId="7" borderId="57" xfId="1" applyFont="1" applyFill="1" applyBorder="1" applyAlignment="1">
      <alignment horizontal="center" vertical="center" wrapText="1" shrinkToFit="1"/>
    </xf>
    <xf numFmtId="0" fontId="20" fillId="7" borderId="62"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4" fillId="7" borderId="92" xfId="0" applyFont="1" applyFill="1" applyBorder="1" applyAlignment="1">
      <alignment horizontal="center" vertical="center" shrinkToFit="1"/>
    </xf>
    <xf numFmtId="0" fontId="4" fillId="5" borderId="108" xfId="0" applyFont="1" applyFill="1" applyBorder="1" applyAlignment="1" applyProtection="1">
      <alignment horizontal="center" vertical="center" shrinkToFit="1"/>
      <protection locked="0"/>
    </xf>
    <xf numFmtId="0" fontId="4" fillId="5" borderId="53" xfId="0" applyFont="1" applyFill="1" applyBorder="1" applyAlignment="1" applyProtection="1">
      <alignment horizontal="center" vertical="center" shrinkToFit="1"/>
      <protection locked="0"/>
    </xf>
    <xf numFmtId="0" fontId="4" fillId="5" borderId="55" xfId="0" applyFont="1" applyFill="1" applyBorder="1" applyAlignment="1" applyProtection="1">
      <alignment horizontal="center" vertical="center" shrinkToFit="1"/>
      <protection locked="0"/>
    </xf>
    <xf numFmtId="3" fontId="4" fillId="5" borderId="21" xfId="0" applyNumberFormat="1" applyFont="1" applyFill="1" applyBorder="1" applyAlignment="1" applyProtection="1">
      <alignment horizontal="right" vertical="center" shrinkToFit="1"/>
      <protection locked="0"/>
    </xf>
    <xf numFmtId="3" fontId="4" fillId="5" borderId="109" xfId="0" applyNumberFormat="1" applyFont="1" applyFill="1" applyBorder="1" applyAlignment="1" applyProtection="1">
      <alignment horizontal="right" vertical="center" shrinkToFit="1"/>
      <protection locked="0"/>
    </xf>
    <xf numFmtId="0" fontId="4" fillId="6" borderId="58" xfId="0" applyFont="1" applyFill="1" applyBorder="1" applyAlignment="1" applyProtection="1">
      <alignment horizontal="center" vertical="center" wrapText="1" shrinkToFit="1"/>
      <protection locked="0"/>
    </xf>
    <xf numFmtId="0" fontId="4" fillId="6" borderId="57" xfId="0" applyFont="1" applyFill="1" applyBorder="1" applyAlignment="1" applyProtection="1">
      <alignment horizontal="center" vertical="center" wrapText="1" shrinkToFit="1"/>
      <protection locked="0"/>
    </xf>
    <xf numFmtId="0" fontId="4" fillId="6" borderId="59"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2"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39" xfId="0" applyFont="1" applyFill="1" applyBorder="1" applyAlignment="1" applyProtection="1">
      <alignment horizontal="center" vertical="center" wrapText="1" shrinkToFit="1"/>
    </xf>
    <xf numFmtId="0" fontId="4" fillId="7" borderId="74"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37" xfId="0" applyFont="1" applyFill="1" applyBorder="1" applyAlignment="1" applyProtection="1">
      <alignment horizontal="left" vertical="top" shrinkToFit="1"/>
      <protection locked="0"/>
    </xf>
    <xf numFmtId="0" fontId="4" fillId="6" borderId="42"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4"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4" fillId="7" borderId="113" xfId="0" applyFont="1" applyFill="1" applyBorder="1" applyAlignment="1" applyProtection="1">
      <alignment horizontal="center" vertical="center" wrapText="1"/>
      <protection locked="0"/>
    </xf>
    <xf numFmtId="0" fontId="4" fillId="7" borderId="114" xfId="0" applyFont="1" applyFill="1" applyBorder="1" applyAlignment="1" applyProtection="1">
      <alignment horizontal="center" vertical="center" wrapText="1"/>
      <protection locked="0"/>
    </xf>
    <xf numFmtId="0" fontId="4" fillId="5" borderId="112" xfId="0" applyFont="1" applyFill="1" applyBorder="1" applyAlignment="1" applyProtection="1">
      <alignment horizontal="center" vertical="center" wrapText="1"/>
      <protection locked="0"/>
    </xf>
    <xf numFmtId="0" fontId="4" fillId="5" borderId="115" xfId="0" applyFont="1" applyFill="1" applyBorder="1" applyAlignment="1" applyProtection="1">
      <alignment horizontal="center" vertical="center" wrapText="1"/>
      <protection locked="0"/>
    </xf>
    <xf numFmtId="0" fontId="4" fillId="5" borderId="114" xfId="0" applyFont="1" applyFill="1" applyBorder="1" applyAlignment="1" applyProtection="1">
      <alignment horizontal="center" vertical="center" wrapText="1"/>
      <protection locked="0"/>
    </xf>
    <xf numFmtId="0" fontId="4" fillId="5" borderId="116" xfId="0" applyFont="1" applyFill="1" applyBorder="1" applyAlignment="1" applyProtection="1">
      <alignment horizontal="center" vertical="center" wrapText="1"/>
      <protection locked="0"/>
    </xf>
    <xf numFmtId="0" fontId="4" fillId="7" borderId="56"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62"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58" xfId="0" applyFont="1" applyFill="1" applyBorder="1" applyAlignment="1">
      <alignment horizontal="center" vertical="center" shrinkToFit="1"/>
    </xf>
    <xf numFmtId="0" fontId="4" fillId="7" borderId="57" xfId="0" applyFont="1" applyFill="1" applyBorder="1" applyAlignment="1">
      <alignment horizontal="center" vertical="center" shrinkToFit="1"/>
    </xf>
    <xf numFmtId="0" fontId="4" fillId="5" borderId="117" xfId="0" applyFont="1" applyFill="1" applyBorder="1" applyAlignment="1" applyProtection="1">
      <alignment horizontal="center" vertical="center" shrinkToFit="1"/>
      <protection locked="0"/>
    </xf>
    <xf numFmtId="0" fontId="4" fillId="5" borderId="57"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24" fillId="7" borderId="56" xfId="0" applyFont="1" applyFill="1" applyBorder="1" applyAlignment="1">
      <alignment horizontal="left" vertical="center" wrapText="1"/>
    </xf>
    <xf numFmtId="0" fontId="24" fillId="7" borderId="57" xfId="0" applyFont="1" applyFill="1" applyBorder="1" applyAlignment="1">
      <alignment horizontal="left" vertical="center" wrapText="1"/>
    </xf>
    <xf numFmtId="0" fontId="24" fillId="7" borderId="62" xfId="0" applyFont="1" applyFill="1" applyBorder="1" applyAlignment="1">
      <alignment horizontal="left" vertical="center" wrapText="1"/>
    </xf>
    <xf numFmtId="178" fontId="4" fillId="5" borderId="4" xfId="0" applyNumberFormat="1" applyFont="1" applyFill="1" applyBorder="1" applyAlignment="1" applyProtection="1">
      <alignment horizontal="left" vertical="center" shrinkToFit="1"/>
      <protection locked="0"/>
    </xf>
    <xf numFmtId="178" fontId="4" fillId="5" borderId="0" xfId="0" applyNumberFormat="1" applyFont="1" applyFill="1" applyBorder="1" applyAlignment="1" applyProtection="1">
      <alignment horizontal="left" vertical="center" shrinkToFit="1"/>
      <protection locked="0"/>
    </xf>
    <xf numFmtId="178" fontId="4" fillId="5" borderId="37" xfId="0" applyNumberFormat="1" applyFont="1" applyFill="1" applyBorder="1" applyAlignment="1" applyProtection="1">
      <alignment horizontal="left" vertical="center" shrinkToFit="1"/>
      <protection locked="0"/>
    </xf>
    <xf numFmtId="0" fontId="4" fillId="0" borderId="6" xfId="0" applyFont="1" applyFill="1" applyBorder="1" applyAlignment="1">
      <alignment horizontal="center" vertical="center" shrinkToFit="1"/>
    </xf>
    <xf numFmtId="0" fontId="4" fillId="0" borderId="78" xfId="0" applyFont="1" applyFill="1" applyBorder="1" applyAlignment="1">
      <alignment horizontal="center" vertical="center" wrapText="1" shrinkToFit="1"/>
    </xf>
    <xf numFmtId="0" fontId="4" fillId="0" borderId="78"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5" fillId="2" borderId="76" xfId="0" applyFont="1" applyFill="1" applyBorder="1" applyAlignment="1">
      <alignment horizontal="center" vertical="center" wrapText="1" shrinkToFit="1"/>
    </xf>
    <xf numFmtId="0" fontId="5" fillId="5" borderId="77" xfId="0" applyFont="1" applyFill="1" applyBorder="1" applyAlignment="1" applyProtection="1">
      <alignment horizontal="center" vertical="center" wrapText="1"/>
      <protection locked="0"/>
    </xf>
    <xf numFmtId="0" fontId="5" fillId="5" borderId="78" xfId="0" applyFont="1" applyFill="1" applyBorder="1" applyAlignment="1" applyProtection="1">
      <alignment horizontal="center" vertical="center" wrapText="1"/>
      <protection locked="0"/>
    </xf>
    <xf numFmtId="0" fontId="5" fillId="5" borderId="79" xfId="0" applyFont="1" applyFill="1" applyBorder="1" applyAlignment="1" applyProtection="1">
      <alignment horizontal="center" vertical="center" wrapText="1"/>
      <protection locked="0"/>
    </xf>
    <xf numFmtId="177" fontId="4" fillId="4" borderId="76" xfId="0" applyNumberFormat="1" applyFont="1" applyFill="1" applyBorder="1" applyAlignment="1" applyProtection="1">
      <alignment horizontal="right" vertical="center" wrapText="1" shrinkToFit="1"/>
    </xf>
    <xf numFmtId="177" fontId="4" fillId="4" borderId="110" xfId="0" applyNumberFormat="1" applyFont="1" applyFill="1" applyBorder="1" applyAlignment="1" applyProtection="1">
      <alignment horizontal="right" vertical="center" wrapText="1" shrinkToFit="1"/>
    </xf>
    <xf numFmtId="0" fontId="5" fillId="6" borderId="3" xfId="0" applyFont="1" applyFill="1" applyBorder="1" applyAlignment="1" applyProtection="1">
      <alignment horizontal="center" vertical="center" wrapText="1" shrinkToFit="1"/>
      <protection locked="0"/>
    </xf>
    <xf numFmtId="0" fontId="5" fillId="6" borderId="39" xfId="0" applyFont="1" applyFill="1" applyBorder="1" applyAlignment="1" applyProtection="1">
      <alignment horizontal="center" vertical="center" wrapText="1" shrinkToFit="1"/>
      <protection locked="0"/>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7" fillId="0" borderId="4" xfId="1" applyFont="1" applyBorder="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04" xfId="2" applyFill="1" applyBorder="1" applyAlignment="1">
      <alignment horizontal="left" vertical="top" wrapText="1"/>
    </xf>
    <xf numFmtId="0" fontId="2" fillId="8" borderId="94" xfId="2" applyFill="1" applyBorder="1" applyAlignment="1">
      <alignment horizontal="left" vertical="top" wrapText="1"/>
    </xf>
    <xf numFmtId="0" fontId="2" fillId="8" borderId="95" xfId="2" applyFill="1" applyBorder="1" applyAlignment="1">
      <alignment horizontal="left" vertical="top" wrapText="1"/>
    </xf>
    <xf numFmtId="0" fontId="2" fillId="8" borderId="96"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98" xfId="2" applyFill="1" applyBorder="1" applyAlignment="1">
      <alignment horizontal="left" vertical="top" wrapText="1"/>
    </xf>
    <xf numFmtId="0" fontId="0" fillId="8" borderId="102" xfId="3" applyFont="1" applyFill="1" applyBorder="1" applyAlignment="1">
      <alignment horizontal="left" vertical="center" wrapText="1"/>
    </xf>
    <xf numFmtId="0" fontId="7" fillId="8" borderId="102" xfId="3" applyFill="1" applyBorder="1" applyAlignment="1">
      <alignment horizontal="left" vertical="center" wrapText="1"/>
    </xf>
    <xf numFmtId="0" fontId="7" fillId="8" borderId="103" xfId="3" applyFill="1" applyBorder="1" applyAlignment="1">
      <alignment horizontal="left" vertical="center" wrapText="1"/>
    </xf>
    <xf numFmtId="0" fontId="2" fillId="8" borderId="93" xfId="2" applyFill="1" applyBorder="1" applyAlignment="1">
      <alignment horizontal="center" vertical="center" wrapText="1"/>
    </xf>
    <xf numFmtId="0" fontId="2" fillId="8" borderId="97" xfId="2" applyFill="1" applyBorder="1" applyAlignment="1">
      <alignment horizontal="center" vertical="center" wrapText="1"/>
    </xf>
    <xf numFmtId="0" fontId="2" fillId="8" borderId="99" xfId="2" applyFill="1" applyBorder="1" applyAlignment="1">
      <alignment horizontal="center" vertical="center" wrapText="1"/>
    </xf>
    <xf numFmtId="0" fontId="26"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F7F34171-FAB7-44C3-ADC1-73F217B2C1AC}"/>
    <cellStyle name="標準" xfId="0" builtinId="0"/>
    <cellStyle name="標準 3 2" xfId="2" xr:uid="{2C090B31-238A-4A0E-B67A-4828B8A8EB3F}"/>
    <cellStyle name="標準_【案】Ｈ１８調査票" xfId="3" xr:uid="{A631AA07-408A-4BD4-A58C-E51CD9ABC460}"/>
  </cellStyles>
  <dxfs count="103">
    <dxf>
      <fill>
        <patternFill>
          <bgColor theme="0" tint="-0.14996795556505021"/>
        </patternFill>
      </fill>
    </dxf>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theme="6" tint="0.79998168889431442"/>
        </patternFill>
      </fill>
    </dxf>
    <dxf>
      <fill>
        <patternFill>
          <bgColor theme="0"/>
        </patternFill>
      </fill>
    </dxf>
    <dxf>
      <fill>
        <patternFill patternType="none">
          <bgColor auto="1"/>
        </patternFill>
      </fill>
    </dxf>
    <dxf>
      <fill>
        <patternFill>
          <bgColor theme="0" tint="-0.499984740745262"/>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Y$40" lockText="1" noThreeD="1"/>
</file>

<file path=xl/ctrlProps/ctrlProp2.xml><?xml version="1.0" encoding="utf-8"?>
<formControlPr xmlns="http://schemas.microsoft.com/office/spreadsheetml/2009/9/main" objectType="CheckBox" fmlaLink="$Y$39"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127000</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42</xdr:row>
          <xdr:rowOff>31750</xdr:rowOff>
        </xdr:from>
        <xdr:to>
          <xdr:col>12</xdr:col>
          <xdr:colOff>19050</xdr:colOff>
          <xdr:row>42</xdr:row>
          <xdr:rowOff>279400</xdr:rowOff>
        </xdr:to>
        <xdr:sp macro="" textlink="">
          <xdr:nvSpPr>
            <xdr:cNvPr id="13373" name="OptionButton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43</xdr:row>
          <xdr:rowOff>19050</xdr:rowOff>
        </xdr:from>
        <xdr:to>
          <xdr:col>11</xdr:col>
          <xdr:colOff>247650</xdr:colOff>
          <xdr:row>43</xdr:row>
          <xdr:rowOff>266700</xdr:rowOff>
        </xdr:to>
        <xdr:sp macro="" textlink="">
          <xdr:nvSpPr>
            <xdr:cNvPr id="13376" name="OptionButton2"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44</xdr:row>
          <xdr:rowOff>88900</xdr:rowOff>
        </xdr:from>
        <xdr:to>
          <xdr:col>11</xdr:col>
          <xdr:colOff>450850</xdr:colOff>
          <xdr:row>45</xdr:row>
          <xdr:rowOff>50800</xdr:rowOff>
        </xdr:to>
        <xdr:sp macro="" textlink="">
          <xdr:nvSpPr>
            <xdr:cNvPr id="13383" name="変更あり"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45</xdr:row>
          <xdr:rowOff>57150</xdr:rowOff>
        </xdr:from>
        <xdr:to>
          <xdr:col>11</xdr:col>
          <xdr:colOff>247650</xdr:colOff>
          <xdr:row>46</xdr:row>
          <xdr:rowOff>19050</xdr:rowOff>
        </xdr:to>
        <xdr:sp macro="" textlink="">
          <xdr:nvSpPr>
            <xdr:cNvPr id="13384" name="OptionButton3"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76200</xdr:rowOff>
        </xdr:from>
        <xdr:to>
          <xdr:col>11</xdr:col>
          <xdr:colOff>374650</xdr:colOff>
          <xdr:row>47</xdr:row>
          <xdr:rowOff>38100</xdr:rowOff>
        </xdr:to>
        <xdr:sp macro="" textlink="">
          <xdr:nvSpPr>
            <xdr:cNvPr id="13386" name="OptionButton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47</xdr:row>
          <xdr:rowOff>50800</xdr:rowOff>
        </xdr:from>
        <xdr:to>
          <xdr:col>11</xdr:col>
          <xdr:colOff>228600</xdr:colOff>
          <xdr:row>48</xdr:row>
          <xdr:rowOff>12700</xdr:rowOff>
        </xdr:to>
        <xdr:sp macro="" textlink="">
          <xdr:nvSpPr>
            <xdr:cNvPr id="13387" name="OptionButton5"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48</xdr:row>
          <xdr:rowOff>88900</xdr:rowOff>
        </xdr:from>
        <xdr:to>
          <xdr:col>11</xdr:col>
          <xdr:colOff>361950</xdr:colOff>
          <xdr:row>49</xdr:row>
          <xdr:rowOff>50800</xdr:rowOff>
        </xdr:to>
        <xdr:sp macro="" textlink="">
          <xdr:nvSpPr>
            <xdr:cNvPr id="13389" name="OptionButton6"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49</xdr:row>
          <xdr:rowOff>57150</xdr:rowOff>
        </xdr:from>
        <xdr:to>
          <xdr:col>11</xdr:col>
          <xdr:colOff>355600</xdr:colOff>
          <xdr:row>50</xdr:row>
          <xdr:rowOff>19050</xdr:rowOff>
        </xdr:to>
        <xdr:sp macro="" textlink="">
          <xdr:nvSpPr>
            <xdr:cNvPr id="13390" name="OptionButton7"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55</xdr:row>
          <xdr:rowOff>38100</xdr:rowOff>
        </xdr:from>
        <xdr:to>
          <xdr:col>4</xdr:col>
          <xdr:colOff>450850</xdr:colOff>
          <xdr:row>56</xdr:row>
          <xdr:rowOff>0</xdr:rowOff>
        </xdr:to>
        <xdr:sp macro="" textlink="">
          <xdr:nvSpPr>
            <xdr:cNvPr id="13392" name="OptionButton8"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56</xdr:row>
          <xdr:rowOff>38100</xdr:rowOff>
        </xdr:from>
        <xdr:to>
          <xdr:col>4</xdr:col>
          <xdr:colOff>450850</xdr:colOff>
          <xdr:row>57</xdr:row>
          <xdr:rowOff>0</xdr:rowOff>
        </xdr:to>
        <xdr:sp macro="" textlink="">
          <xdr:nvSpPr>
            <xdr:cNvPr id="13393" name="OptionButton9"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63</xdr:row>
          <xdr:rowOff>38100</xdr:rowOff>
        </xdr:from>
        <xdr:to>
          <xdr:col>4</xdr:col>
          <xdr:colOff>469900</xdr:colOff>
          <xdr:row>63</xdr:row>
          <xdr:rowOff>552450</xdr:rowOff>
        </xdr:to>
        <xdr:sp macro="" textlink="">
          <xdr:nvSpPr>
            <xdr:cNvPr id="13395" name="OptionButton10"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64</xdr:row>
          <xdr:rowOff>19050</xdr:rowOff>
        </xdr:from>
        <xdr:to>
          <xdr:col>4</xdr:col>
          <xdr:colOff>469900</xdr:colOff>
          <xdr:row>64</xdr:row>
          <xdr:rowOff>533400</xdr:rowOff>
        </xdr:to>
        <xdr:sp macro="" textlink="">
          <xdr:nvSpPr>
            <xdr:cNvPr id="13396" name="OptionButton11"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72</xdr:row>
          <xdr:rowOff>304800</xdr:rowOff>
        </xdr:from>
        <xdr:to>
          <xdr:col>4</xdr:col>
          <xdr:colOff>476250</xdr:colOff>
          <xdr:row>74</xdr:row>
          <xdr:rowOff>19050</xdr:rowOff>
        </xdr:to>
        <xdr:sp macro="" textlink="">
          <xdr:nvSpPr>
            <xdr:cNvPr id="13400" name="OptionButton12"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12700</xdr:rowOff>
        </xdr:from>
        <xdr:to>
          <xdr:col>4</xdr:col>
          <xdr:colOff>476250</xdr:colOff>
          <xdr:row>75</xdr:row>
          <xdr:rowOff>0</xdr:rowOff>
        </xdr:to>
        <xdr:sp macro="" textlink="">
          <xdr:nvSpPr>
            <xdr:cNvPr id="13401" name="OptionButton13"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3" totalsRowShown="0">
  <autoFilter ref="A1:D3" xr:uid="{5B4D76C9-DED2-4A64-95CB-BAACBE65E187}"/>
  <tableColumns count="4">
    <tableColumn id="1" xr3:uid="{38EFC81C-8BA3-4215-A58F-DE3C0979A80A}" name="設問番号"/>
    <tableColumn id="2" xr3:uid="{21877164-3BF6-48EB-977C-E861700E524E}" name="設問内容" dataDxfId="102"/>
    <tableColumn id="3" xr3:uid="{94158DED-212E-4FCA-9C76-D7B49203C924}" name="回答番号"/>
    <tableColumn id="4" xr3:uid="{9DA85693-DEEE-4352-909A-4E1F62CA3871}" name="回答内容" dataDxfId="101"/>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mments" Target="../comments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3"/>
  <sheetViews>
    <sheetView workbookViewId="0"/>
  </sheetViews>
  <sheetFormatPr defaultRowHeight="13"/>
  <cols>
    <col min="1" max="1" width="10.7265625" customWidth="1"/>
    <col min="2" max="2" width="57.453125" style="104" bestFit="1" customWidth="1"/>
    <col min="3" max="3" width="10.7265625" customWidth="1"/>
    <col min="4" max="4" width="45.7265625" style="104" customWidth="1"/>
  </cols>
  <sheetData>
    <row r="1" spans="1:4">
      <c r="A1" t="s">
        <v>342</v>
      </c>
      <c r="B1" s="104" t="s">
        <v>343</v>
      </c>
      <c r="C1" t="s">
        <v>344</v>
      </c>
      <c r="D1" s="104" t="s">
        <v>345</v>
      </c>
    </row>
    <row r="2" spans="1:4" ht="39">
      <c r="A2" t="s">
        <v>346</v>
      </c>
      <c r="B2" s="104" t="s">
        <v>347</v>
      </c>
      <c r="C2" t="s">
        <v>348</v>
      </c>
      <c r="D2" s="104" t="s">
        <v>367</v>
      </c>
    </row>
    <row r="3" spans="1:4">
      <c r="A3" t="s">
        <v>349</v>
      </c>
      <c r="B3" s="104" t="s">
        <v>350</v>
      </c>
      <c r="C3" t="s">
        <v>351</v>
      </c>
      <c r="D3" s="104" t="s">
        <v>365</v>
      </c>
    </row>
  </sheetData>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6"/>
  <sheetViews>
    <sheetView tabSelected="1" zoomScale="70" zoomScaleNormal="70" workbookViewId="0">
      <selection activeCell="C2" sqref="C2"/>
    </sheetView>
  </sheetViews>
  <sheetFormatPr defaultColWidth="9" defaultRowHeight="14"/>
  <cols>
    <col min="1" max="1" width="2.453125" style="1" customWidth="1"/>
    <col min="2" max="2" width="0.6328125" style="1" customWidth="1"/>
    <col min="3" max="6" width="6.453125" style="1" customWidth="1"/>
    <col min="7" max="8" width="6" style="1" customWidth="1"/>
    <col min="9" max="9" width="5.6328125" style="1" customWidth="1"/>
    <col min="10" max="11" width="5.453125" style="1" customWidth="1"/>
    <col min="12" max="12" width="6.26953125" style="1" customWidth="1"/>
    <col min="13" max="13" width="5.36328125" style="1" customWidth="1"/>
    <col min="14" max="14" width="5.6328125" style="1" customWidth="1"/>
    <col min="15" max="16" width="5.453125" style="1" customWidth="1"/>
    <col min="17" max="17" width="9.453125" style="1" customWidth="1"/>
    <col min="18" max="18" width="3.08984375" style="1" customWidth="1"/>
    <col min="19" max="21" width="5.26953125" style="1" customWidth="1"/>
    <col min="22" max="22" width="9.6328125" style="1" customWidth="1"/>
    <col min="23" max="23" width="4" style="1" customWidth="1"/>
    <col min="24" max="24" width="12.36328125" style="1" customWidth="1"/>
    <col min="25" max="25" width="9.08984375" style="1" hidden="1" customWidth="1"/>
    <col min="26" max="16384" width="9" style="1"/>
  </cols>
  <sheetData>
    <row r="1" spans="2:26" ht="10.5" customHeight="1" thickBot="1"/>
    <row r="2" spans="2:26" ht="22.5" customHeight="1" thickTop="1" thickBot="1">
      <c r="B2" s="2"/>
      <c r="C2" s="6" t="s">
        <v>366</v>
      </c>
      <c r="D2" s="2"/>
      <c r="E2" s="2"/>
      <c r="F2" s="2"/>
      <c r="G2" s="2"/>
      <c r="H2" s="2"/>
      <c r="I2" s="2"/>
      <c r="J2" s="2"/>
      <c r="K2" s="2"/>
      <c r="L2" s="2"/>
      <c r="M2" s="2"/>
      <c r="N2" s="2"/>
      <c r="O2" s="2"/>
      <c r="P2" s="2"/>
      <c r="Q2" s="2"/>
      <c r="R2" s="261" t="s">
        <v>27</v>
      </c>
      <c r="S2" s="262"/>
      <c r="T2" s="263"/>
      <c r="U2" s="263"/>
      <c r="V2" s="263"/>
      <c r="W2" s="263"/>
      <c r="X2" s="264"/>
      <c r="Z2" s="8" t="str">
        <f>IF(I83="あり",CONCATENATE(G83,I83),"")</f>
        <v/>
      </c>
    </row>
    <row r="3" spans="2:26" ht="22.5" customHeight="1" thickTop="1">
      <c r="B3" s="2"/>
      <c r="C3" s="265"/>
      <c r="D3" s="265"/>
      <c r="E3" s="265"/>
      <c r="F3" s="265"/>
      <c r="G3" s="2"/>
      <c r="H3" s="2"/>
      <c r="I3" s="2"/>
      <c r="J3" s="2"/>
      <c r="K3" s="2"/>
      <c r="L3" s="2"/>
      <c r="M3" s="2"/>
      <c r="N3" s="2"/>
      <c r="O3" s="2"/>
      <c r="P3" s="2"/>
      <c r="Q3" s="2"/>
      <c r="R3" s="2"/>
      <c r="S3" s="2"/>
      <c r="T3" s="2"/>
      <c r="U3" s="2"/>
      <c r="V3" s="2"/>
      <c r="W3" s="2"/>
      <c r="X3" s="2"/>
      <c r="Z3" s="8"/>
    </row>
    <row r="4" spans="2:26" ht="22.5" customHeight="1" thickBot="1">
      <c r="B4" s="2"/>
      <c r="C4" s="6" t="s">
        <v>28</v>
      </c>
      <c r="D4" s="6"/>
      <c r="E4" s="7"/>
      <c r="F4" s="7"/>
      <c r="G4" s="7"/>
      <c r="H4" s="7"/>
      <c r="I4" s="7"/>
      <c r="J4" s="7"/>
      <c r="K4" s="7"/>
      <c r="L4" s="7"/>
      <c r="M4" s="7"/>
      <c r="N4" s="7"/>
      <c r="O4" s="7"/>
      <c r="P4" s="7"/>
      <c r="Q4" s="2"/>
      <c r="R4" s="2"/>
      <c r="S4" s="2"/>
      <c r="T4" s="2"/>
      <c r="U4" s="2"/>
      <c r="V4" s="2"/>
      <c r="W4" s="2"/>
      <c r="X4" s="2"/>
      <c r="Z4" s="8" t="str">
        <f>IF(U83="あり",CONCATENATE(S83,U83),"")</f>
        <v/>
      </c>
    </row>
    <row r="5" spans="2:26" ht="22.5" customHeight="1" thickTop="1">
      <c r="B5" s="2"/>
      <c r="C5" s="2"/>
      <c r="D5" s="2"/>
      <c r="E5" s="2"/>
      <c r="F5" s="2"/>
      <c r="G5" s="2"/>
      <c r="H5" s="2"/>
      <c r="I5" s="2"/>
      <c r="J5" s="2"/>
      <c r="K5" s="2"/>
      <c r="L5" s="2"/>
      <c r="M5" s="258" t="s">
        <v>364</v>
      </c>
      <c r="N5" s="266" t="s">
        <v>33</v>
      </c>
      <c r="O5" s="267"/>
      <c r="P5" s="268"/>
      <c r="Q5" s="268"/>
      <c r="R5" s="268"/>
      <c r="S5" s="268"/>
      <c r="T5" s="268"/>
      <c r="U5" s="268"/>
      <c r="V5" s="268"/>
      <c r="W5" s="268"/>
      <c r="X5" s="269"/>
      <c r="Z5" s="8" t="str">
        <f>IF(G85&lt;&gt;"なし",CONCATENATE(C85,G85),"")</f>
        <v/>
      </c>
    </row>
    <row r="6" spans="2:26" ht="22.5" customHeight="1">
      <c r="B6" s="2"/>
      <c r="C6" s="2"/>
      <c r="D6" s="2"/>
      <c r="E6" s="2"/>
      <c r="F6" s="2"/>
      <c r="G6" s="2"/>
      <c r="H6" s="2"/>
      <c r="I6" s="2"/>
      <c r="J6" s="2"/>
      <c r="K6" s="2"/>
      <c r="L6" s="2"/>
      <c r="M6" s="259"/>
      <c r="N6" s="270" t="s">
        <v>29</v>
      </c>
      <c r="O6" s="271"/>
      <c r="P6" s="272"/>
      <c r="Q6" s="272"/>
      <c r="R6" s="272"/>
      <c r="S6" s="272"/>
      <c r="T6" s="272"/>
      <c r="U6" s="272"/>
      <c r="V6" s="272"/>
      <c r="W6" s="272"/>
      <c r="X6" s="273"/>
      <c r="Z6" s="8"/>
    </row>
    <row r="7" spans="2:26" ht="22.5" customHeight="1" thickBot="1">
      <c r="B7" s="2"/>
      <c r="C7" s="2"/>
      <c r="D7" s="2"/>
      <c r="E7" s="2"/>
      <c r="F7" s="2"/>
      <c r="G7" s="2"/>
      <c r="H7" s="2"/>
      <c r="I7" s="2"/>
      <c r="J7" s="2"/>
      <c r="K7" s="43"/>
      <c r="L7" s="2"/>
      <c r="M7" s="260"/>
      <c r="N7" s="297" t="s">
        <v>375</v>
      </c>
      <c r="O7" s="128"/>
      <c r="P7" s="126"/>
      <c r="Q7" s="127"/>
      <c r="R7" s="127"/>
      <c r="S7" s="127"/>
      <c r="T7" s="128" t="s">
        <v>2</v>
      </c>
      <c r="U7" s="128"/>
      <c r="V7" s="126"/>
      <c r="W7" s="127"/>
      <c r="X7" s="129"/>
    </row>
    <row r="8" spans="2:26" ht="30" customHeight="1" thickTop="1">
      <c r="B8" s="2"/>
      <c r="C8" s="2"/>
      <c r="D8" s="2"/>
      <c r="E8" s="2"/>
      <c r="F8" s="2"/>
      <c r="G8" s="2"/>
      <c r="H8" s="2"/>
      <c r="I8" s="2"/>
      <c r="J8" s="2"/>
      <c r="K8" s="2"/>
      <c r="L8" s="2"/>
      <c r="M8" s="2"/>
      <c r="N8" s="2"/>
      <c r="O8" s="2"/>
      <c r="P8" s="2"/>
      <c r="Q8" s="2"/>
      <c r="R8" s="2"/>
      <c r="S8" s="2" t="s">
        <v>93</v>
      </c>
      <c r="T8" s="2"/>
      <c r="U8" s="2"/>
      <c r="V8" s="2"/>
      <c r="W8" s="2"/>
      <c r="X8" s="2"/>
    </row>
    <row r="9" spans="2:26" ht="22.5" customHeight="1">
      <c r="B9" s="2"/>
      <c r="C9" s="298" t="s">
        <v>131</v>
      </c>
      <c r="D9" s="298"/>
      <c r="E9" s="298"/>
      <c r="F9" s="298"/>
      <c r="G9" s="298"/>
      <c r="H9" s="298"/>
      <c r="I9" s="298"/>
      <c r="J9" s="298"/>
      <c r="K9" s="298"/>
      <c r="L9" s="298"/>
      <c r="M9" s="298"/>
      <c r="N9" s="298"/>
      <c r="O9" s="298"/>
      <c r="P9" s="298"/>
      <c r="Q9" s="298"/>
      <c r="R9" s="298"/>
      <c r="S9" s="298"/>
      <c r="T9" s="298"/>
      <c r="U9" s="298"/>
      <c r="V9" s="298"/>
      <c r="W9" s="298"/>
      <c r="X9" s="298"/>
    </row>
    <row r="10" spans="2:26" ht="1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265" t="s">
        <v>135</v>
      </c>
      <c r="D11" s="265"/>
      <c r="E11" s="265"/>
      <c r="F11" s="265"/>
      <c r="G11" s="265"/>
      <c r="H11" s="265"/>
      <c r="I11" s="265"/>
      <c r="J11" s="265"/>
      <c r="K11" s="265"/>
      <c r="L11" s="265"/>
      <c r="M11" s="265"/>
      <c r="N11" s="265"/>
      <c r="O11" s="265"/>
      <c r="P11" s="265"/>
      <c r="Q11" s="265"/>
      <c r="R11" s="265"/>
      <c r="S11" s="265"/>
      <c r="T11" s="265"/>
      <c r="U11" s="265"/>
      <c r="V11" s="265"/>
      <c r="W11" s="265"/>
      <c r="X11" s="265"/>
    </row>
    <row r="12" spans="2:26" ht="21.65" customHeight="1" thickBot="1">
      <c r="B12" s="2"/>
      <c r="C12" s="299" t="s">
        <v>0</v>
      </c>
      <c r="D12" s="299"/>
      <c r="E12" s="299"/>
      <c r="F12" s="299"/>
      <c r="G12" s="299"/>
      <c r="H12" s="299"/>
      <c r="I12" s="299"/>
      <c r="J12" s="299"/>
      <c r="K12" s="299"/>
      <c r="L12" s="299"/>
      <c r="M12" s="299"/>
      <c r="N12" s="299"/>
      <c r="O12" s="299"/>
      <c r="P12" s="299"/>
      <c r="Q12" s="299"/>
      <c r="R12" s="299"/>
      <c r="S12" s="299"/>
      <c r="T12" s="299"/>
      <c r="U12" s="299"/>
      <c r="V12" s="299"/>
      <c r="W12" s="299"/>
      <c r="X12" s="299"/>
    </row>
    <row r="13" spans="2:26" ht="22.5" customHeight="1" thickTop="1" thickBot="1">
      <c r="B13" s="2"/>
      <c r="C13" s="300" t="s">
        <v>30</v>
      </c>
      <c r="D13" s="301"/>
      <c r="E13" s="301"/>
      <c r="F13" s="301"/>
      <c r="G13" s="304"/>
      <c r="H13" s="305"/>
      <c r="I13" s="305"/>
      <c r="J13" s="305"/>
      <c r="K13" s="305"/>
      <c r="L13" s="305"/>
      <c r="M13" s="305"/>
      <c r="N13" s="305"/>
      <c r="O13" s="305"/>
      <c r="P13" s="305"/>
      <c r="Q13" s="305"/>
      <c r="R13" s="305"/>
      <c r="S13" s="305"/>
      <c r="T13" s="305"/>
      <c r="U13" s="305"/>
      <c r="V13" s="305"/>
      <c r="W13" s="305"/>
      <c r="X13" s="306"/>
    </row>
    <row r="14" spans="2:26" ht="22.5" customHeight="1" thickBot="1">
      <c r="B14" s="2"/>
      <c r="C14" s="302"/>
      <c r="D14" s="303"/>
      <c r="E14" s="303"/>
      <c r="F14" s="303"/>
      <c r="G14" s="307"/>
      <c r="H14" s="308"/>
      <c r="I14" s="308"/>
      <c r="J14" s="308"/>
      <c r="K14" s="308"/>
      <c r="L14" s="308"/>
      <c r="M14" s="308"/>
      <c r="N14" s="308"/>
      <c r="O14" s="308"/>
      <c r="P14" s="308"/>
      <c r="Q14" s="308"/>
      <c r="R14" s="308"/>
      <c r="S14" s="308"/>
      <c r="T14" s="308"/>
      <c r="U14" s="308"/>
      <c r="V14" s="308"/>
      <c r="W14" s="308"/>
      <c r="X14" s="309"/>
    </row>
    <row r="15" spans="2:26" ht="42.75" customHeight="1" thickBot="1">
      <c r="B15" s="2"/>
      <c r="C15" s="423" t="s">
        <v>134</v>
      </c>
      <c r="D15" s="424"/>
      <c r="E15" s="424"/>
      <c r="F15" s="425"/>
      <c r="G15" s="426"/>
      <c r="H15" s="427"/>
      <c r="I15" s="427"/>
      <c r="J15" s="427"/>
      <c r="K15" s="427"/>
      <c r="L15" s="427"/>
      <c r="M15" s="427"/>
      <c r="N15" s="427"/>
      <c r="O15" s="427"/>
      <c r="P15" s="427"/>
      <c r="Q15" s="427"/>
      <c r="R15" s="427"/>
      <c r="S15" s="427"/>
      <c r="T15" s="427"/>
      <c r="U15" s="427"/>
      <c r="V15" s="427"/>
      <c r="W15" s="427"/>
      <c r="X15" s="428"/>
    </row>
    <row r="16" spans="2:26" ht="22.5" customHeight="1" thickBot="1">
      <c r="B16" s="2"/>
      <c r="C16" s="274" t="s">
        <v>151</v>
      </c>
      <c r="D16" s="275"/>
      <c r="E16" s="275"/>
      <c r="F16" s="275"/>
      <c r="G16" s="325"/>
      <c r="H16" s="308"/>
      <c r="I16" s="308"/>
      <c r="J16" s="308"/>
      <c r="K16" s="308"/>
      <c r="L16" s="308"/>
      <c r="M16" s="308"/>
      <c r="N16" s="308"/>
      <c r="O16" s="308"/>
      <c r="P16" s="308"/>
      <c r="Q16" s="308"/>
      <c r="R16" s="308"/>
      <c r="S16" s="308"/>
      <c r="T16" s="308"/>
      <c r="U16" s="308"/>
      <c r="V16" s="308"/>
      <c r="W16" s="308"/>
      <c r="X16" s="309"/>
    </row>
    <row r="17" spans="2:25" ht="22.5" customHeight="1" thickBot="1">
      <c r="B17" s="2"/>
      <c r="C17" s="276"/>
      <c r="D17" s="275"/>
      <c r="E17" s="275"/>
      <c r="F17" s="275"/>
      <c r="G17" s="307"/>
      <c r="H17" s="308"/>
      <c r="I17" s="308"/>
      <c r="J17" s="308"/>
      <c r="K17" s="308"/>
      <c r="L17" s="308"/>
      <c r="M17" s="308"/>
      <c r="N17" s="308"/>
      <c r="O17" s="308"/>
      <c r="P17" s="308"/>
      <c r="Q17" s="308"/>
      <c r="R17" s="308"/>
      <c r="S17" s="308"/>
      <c r="T17" s="308"/>
      <c r="U17" s="308"/>
      <c r="V17" s="308"/>
      <c r="W17" s="308"/>
      <c r="X17" s="309"/>
    </row>
    <row r="18" spans="2:25" ht="22.5" customHeight="1" thickTop="1">
      <c r="B18" s="2"/>
      <c r="C18" s="312" t="s">
        <v>152</v>
      </c>
      <c r="D18" s="313"/>
      <c r="E18" s="313"/>
      <c r="F18" s="313"/>
      <c r="G18" s="280" t="s">
        <v>32</v>
      </c>
      <c r="H18" s="281"/>
      <c r="I18" s="216" t="s">
        <v>341</v>
      </c>
      <c r="J18" s="217"/>
      <c r="K18" s="280" t="s">
        <v>33</v>
      </c>
      <c r="L18" s="281"/>
      <c r="M18" s="282"/>
      <c r="N18" s="282"/>
      <c r="O18" s="282"/>
      <c r="P18" s="282"/>
      <c r="Q18" s="282"/>
      <c r="R18" s="282"/>
      <c r="S18" s="282"/>
      <c r="T18" s="282"/>
      <c r="U18" s="282"/>
      <c r="V18" s="282"/>
      <c r="W18" s="282"/>
      <c r="X18" s="283"/>
    </row>
    <row r="19" spans="2:25" ht="22.5" customHeight="1">
      <c r="B19" s="2"/>
      <c r="C19" s="293"/>
      <c r="D19" s="294"/>
      <c r="E19" s="294"/>
      <c r="F19" s="294"/>
      <c r="G19" s="214" t="s">
        <v>16</v>
      </c>
      <c r="H19" s="215"/>
      <c r="I19" s="216"/>
      <c r="J19" s="216"/>
      <c r="K19" s="216"/>
      <c r="L19" s="216"/>
      <c r="M19" s="216"/>
      <c r="N19" s="217"/>
      <c r="O19" s="218" t="s">
        <v>19</v>
      </c>
      <c r="P19" s="219"/>
      <c r="Q19" s="216"/>
      <c r="R19" s="216"/>
      <c r="S19" s="216"/>
      <c r="T19" s="216"/>
      <c r="U19" s="216"/>
      <c r="V19" s="216"/>
      <c r="W19" s="216"/>
      <c r="X19" s="284"/>
    </row>
    <row r="20" spans="2:25" ht="22.5" customHeight="1" thickBot="1">
      <c r="B20" s="2"/>
      <c r="C20" s="314"/>
      <c r="D20" s="315"/>
      <c r="E20" s="315"/>
      <c r="F20" s="315"/>
      <c r="G20" s="285" t="s">
        <v>20</v>
      </c>
      <c r="H20" s="286"/>
      <c r="I20" s="287"/>
      <c r="J20" s="287"/>
      <c r="K20" s="287"/>
      <c r="L20" s="287"/>
      <c r="M20" s="287"/>
      <c r="N20" s="288"/>
      <c r="O20" s="289" t="s">
        <v>17</v>
      </c>
      <c r="P20" s="290"/>
      <c r="Q20" s="222"/>
      <c r="R20" s="222"/>
      <c r="S20" s="222"/>
      <c r="T20" s="222"/>
      <c r="U20" s="222"/>
      <c r="V20" s="222"/>
      <c r="W20" s="222"/>
      <c r="X20" s="226"/>
    </row>
    <row r="21" spans="2:25" ht="22.5" customHeight="1">
      <c r="B21" s="2"/>
      <c r="C21" s="291" t="s">
        <v>153</v>
      </c>
      <c r="D21" s="292"/>
      <c r="E21" s="292"/>
      <c r="F21" s="292"/>
      <c r="G21" s="333" t="s">
        <v>361</v>
      </c>
      <c r="H21" s="334"/>
      <c r="I21" s="334"/>
      <c r="J21" s="334"/>
      <c r="K21" s="334"/>
      <c r="L21" s="334"/>
      <c r="M21" s="334"/>
      <c r="N21" s="334"/>
      <c r="O21" s="334"/>
      <c r="P21" s="371"/>
      <c r="Q21" s="372" t="s">
        <v>340</v>
      </c>
      <c r="R21" s="373"/>
      <c r="S21" s="373"/>
      <c r="T21" s="373"/>
      <c r="U21" s="373"/>
      <c r="V21" s="373"/>
      <c r="W21" s="373"/>
      <c r="X21" s="374"/>
    </row>
    <row r="22" spans="2:25" ht="22.5" customHeight="1">
      <c r="B22" s="2"/>
      <c r="C22" s="293"/>
      <c r="D22" s="294"/>
      <c r="E22" s="294"/>
      <c r="F22" s="294"/>
      <c r="G22" s="214" t="s">
        <v>32</v>
      </c>
      <c r="H22" s="215"/>
      <c r="I22" s="216" t="s">
        <v>341</v>
      </c>
      <c r="J22" s="217"/>
      <c r="K22" s="214" t="s">
        <v>33</v>
      </c>
      <c r="L22" s="215"/>
      <c r="M22" s="282"/>
      <c r="N22" s="282"/>
      <c r="O22" s="282"/>
      <c r="P22" s="282"/>
      <c r="Q22" s="282"/>
      <c r="R22" s="282"/>
      <c r="S22" s="282"/>
      <c r="T22" s="282"/>
      <c r="U22" s="282"/>
      <c r="V22" s="282"/>
      <c r="W22" s="282"/>
      <c r="X22" s="283"/>
    </row>
    <row r="23" spans="2:25" ht="22.5" customHeight="1">
      <c r="B23" s="2"/>
      <c r="C23" s="293"/>
      <c r="D23" s="294"/>
      <c r="E23" s="294"/>
      <c r="F23" s="294"/>
      <c r="G23" s="214" t="s">
        <v>16</v>
      </c>
      <c r="H23" s="215"/>
      <c r="I23" s="216"/>
      <c r="J23" s="216"/>
      <c r="K23" s="216"/>
      <c r="L23" s="216"/>
      <c r="M23" s="216"/>
      <c r="N23" s="217"/>
      <c r="O23" s="218" t="s">
        <v>19</v>
      </c>
      <c r="P23" s="219"/>
      <c r="Q23" s="216"/>
      <c r="R23" s="216"/>
      <c r="S23" s="216"/>
      <c r="T23" s="216"/>
      <c r="U23" s="216"/>
      <c r="V23" s="216"/>
      <c r="W23" s="216"/>
      <c r="X23" s="284"/>
    </row>
    <row r="24" spans="2:25" ht="22.5" customHeight="1" thickBot="1">
      <c r="B24" s="2"/>
      <c r="C24" s="295"/>
      <c r="D24" s="296"/>
      <c r="E24" s="296"/>
      <c r="F24" s="296"/>
      <c r="G24" s="285" t="s">
        <v>20</v>
      </c>
      <c r="H24" s="286"/>
      <c r="I24" s="287"/>
      <c r="J24" s="287"/>
      <c r="K24" s="287"/>
      <c r="L24" s="287"/>
      <c r="M24" s="287"/>
      <c r="N24" s="288"/>
      <c r="O24" s="289" t="s">
        <v>17</v>
      </c>
      <c r="P24" s="290"/>
      <c r="Q24" s="222"/>
      <c r="R24" s="222"/>
      <c r="S24" s="222"/>
      <c r="T24" s="222"/>
      <c r="U24" s="222"/>
      <c r="V24" s="222"/>
      <c r="W24" s="222"/>
      <c r="X24" s="226"/>
    </row>
    <row r="25" spans="2:25" ht="22.5" customHeight="1">
      <c r="B25" s="2"/>
      <c r="C25" s="412" t="s">
        <v>352</v>
      </c>
      <c r="D25" s="413"/>
      <c r="E25" s="413"/>
      <c r="F25" s="414"/>
      <c r="G25" s="418" t="s">
        <v>362</v>
      </c>
      <c r="H25" s="419"/>
      <c r="I25" s="419"/>
      <c r="J25" s="419"/>
      <c r="K25" s="419"/>
      <c r="L25" s="419"/>
      <c r="M25" s="419"/>
      <c r="N25" s="419"/>
      <c r="O25" s="420" t="s">
        <v>340</v>
      </c>
      <c r="P25" s="421"/>
      <c r="Q25" s="421"/>
      <c r="R25" s="421"/>
      <c r="S25" s="421"/>
      <c r="T25" s="421"/>
      <c r="U25" s="421"/>
      <c r="V25" s="421"/>
      <c r="W25" s="421"/>
      <c r="X25" s="422"/>
    </row>
    <row r="26" spans="2:25" ht="22.5" customHeight="1">
      <c r="B26" s="2"/>
      <c r="C26" s="415"/>
      <c r="D26" s="416"/>
      <c r="E26" s="416"/>
      <c r="F26" s="417"/>
      <c r="G26" s="277" t="s">
        <v>33</v>
      </c>
      <c r="H26" s="278"/>
      <c r="I26" s="278"/>
      <c r="J26" s="278"/>
      <c r="K26" s="278"/>
      <c r="L26" s="279"/>
      <c r="M26" s="282"/>
      <c r="N26" s="282"/>
      <c r="O26" s="282"/>
      <c r="P26" s="282"/>
      <c r="Q26" s="282"/>
      <c r="R26" s="282"/>
      <c r="S26" s="282"/>
      <c r="T26" s="282"/>
      <c r="U26" s="282"/>
      <c r="V26" s="282"/>
      <c r="W26" s="282"/>
      <c r="X26" s="283"/>
    </row>
    <row r="27" spans="2:25" ht="22.5" customHeight="1" thickBot="1">
      <c r="B27" s="2"/>
      <c r="C27" s="415"/>
      <c r="D27" s="416"/>
      <c r="E27" s="416"/>
      <c r="F27" s="417"/>
      <c r="G27" s="220" t="s">
        <v>363</v>
      </c>
      <c r="H27" s="221"/>
      <c r="I27" s="222"/>
      <c r="J27" s="222"/>
      <c r="K27" s="222"/>
      <c r="L27" s="222"/>
      <c r="M27" s="222"/>
      <c r="N27" s="223"/>
      <c r="O27" s="224" t="s">
        <v>34</v>
      </c>
      <c r="P27" s="225"/>
      <c r="Q27" s="222"/>
      <c r="R27" s="222"/>
      <c r="S27" s="222"/>
      <c r="T27" s="222"/>
      <c r="U27" s="222"/>
      <c r="V27" s="222"/>
      <c r="W27" s="222"/>
      <c r="X27" s="226"/>
    </row>
    <row r="28" spans="2:25" ht="22.5" hidden="1" customHeight="1">
      <c r="B28" s="2"/>
      <c r="C28" s="322"/>
      <c r="D28" s="323"/>
      <c r="E28" s="323"/>
      <c r="F28" s="324"/>
      <c r="G28" s="437" t="s">
        <v>35</v>
      </c>
      <c r="H28" s="437"/>
      <c r="I28" s="438" t="s">
        <v>52</v>
      </c>
      <c r="J28" s="439"/>
      <c r="K28" s="439"/>
      <c r="L28" s="439"/>
      <c r="M28" s="439"/>
      <c r="N28" s="439"/>
      <c r="O28" s="439"/>
      <c r="P28" s="439"/>
      <c r="Q28" s="439"/>
      <c r="R28" s="439"/>
      <c r="S28" s="439"/>
      <c r="T28" s="439"/>
      <c r="U28" s="439"/>
      <c r="V28" s="439"/>
      <c r="W28" s="439"/>
      <c r="X28" s="440"/>
    </row>
    <row r="29" spans="2:25" ht="27.75" customHeight="1">
      <c r="B29" s="2"/>
      <c r="C29" s="172" t="s">
        <v>154</v>
      </c>
      <c r="D29" s="173"/>
      <c r="E29" s="173"/>
      <c r="F29" s="174"/>
      <c r="G29" s="333" t="s">
        <v>105</v>
      </c>
      <c r="H29" s="334"/>
      <c r="I29" s="360" t="s">
        <v>340</v>
      </c>
      <c r="J29" s="361"/>
      <c r="K29" s="361"/>
      <c r="L29" s="361"/>
      <c r="M29" s="361"/>
      <c r="N29" s="361"/>
      <c r="O29" s="40"/>
      <c r="P29" s="362" t="s">
        <v>127</v>
      </c>
      <c r="Q29" s="363"/>
      <c r="R29" s="364"/>
      <c r="S29" s="377"/>
      <c r="T29" s="378"/>
      <c r="U29" s="378"/>
      <c r="V29" s="378"/>
      <c r="W29" s="378"/>
      <c r="X29" s="379"/>
      <c r="Y29" s="13"/>
    </row>
    <row r="30" spans="2:25" ht="27.75" customHeight="1">
      <c r="B30" s="2"/>
      <c r="C30" s="175"/>
      <c r="D30" s="176"/>
      <c r="E30" s="176"/>
      <c r="F30" s="177"/>
      <c r="G30" s="383" t="s">
        <v>128</v>
      </c>
      <c r="H30" s="384"/>
      <c r="I30" s="384"/>
      <c r="J30" s="384"/>
      <c r="K30" s="384"/>
      <c r="L30" s="384"/>
      <c r="M30" s="384"/>
      <c r="N30" s="385"/>
      <c r="O30" s="41"/>
      <c r="P30" s="365"/>
      <c r="Q30" s="366"/>
      <c r="R30" s="367"/>
      <c r="S30" s="380"/>
      <c r="T30" s="381"/>
      <c r="U30" s="381"/>
      <c r="V30" s="381"/>
      <c r="W30" s="381"/>
      <c r="X30" s="382"/>
      <c r="Y30" s="13"/>
    </row>
    <row r="31" spans="2:25" ht="26.25" customHeight="1">
      <c r="B31" s="2"/>
      <c r="C31" s="175"/>
      <c r="D31" s="176"/>
      <c r="E31" s="176"/>
      <c r="F31" s="177"/>
      <c r="G31" s="386"/>
      <c r="H31" s="387"/>
      <c r="I31" s="387"/>
      <c r="J31" s="387"/>
      <c r="K31" s="387"/>
      <c r="L31" s="387"/>
      <c r="M31" s="387"/>
      <c r="N31" s="388"/>
      <c r="O31" s="41"/>
      <c r="P31" s="432" t="s">
        <v>56</v>
      </c>
      <c r="Q31" s="432"/>
      <c r="R31" s="432"/>
      <c r="S31" s="389" t="str">
        <f>IFERROR(VLOOKUP(S29,業種番号一覧!B:C,2,FALSE),"")</f>
        <v/>
      </c>
      <c r="T31" s="389"/>
      <c r="U31" s="389"/>
      <c r="V31" s="389"/>
      <c r="W31" s="389"/>
      <c r="X31" s="390"/>
    </row>
    <row r="32" spans="2:25" ht="50.25" customHeight="1">
      <c r="B32" s="2"/>
      <c r="C32" s="175"/>
      <c r="D32" s="176"/>
      <c r="E32" s="176"/>
      <c r="F32" s="177"/>
      <c r="G32" s="386"/>
      <c r="H32" s="387"/>
      <c r="I32" s="387"/>
      <c r="J32" s="387"/>
      <c r="K32" s="387"/>
      <c r="L32" s="387"/>
      <c r="M32" s="387"/>
      <c r="N32" s="388"/>
      <c r="O32" s="41"/>
      <c r="P32" s="370" t="s">
        <v>336</v>
      </c>
      <c r="Q32" s="370"/>
      <c r="R32" s="370"/>
      <c r="S32" s="443"/>
      <c r="T32" s="443"/>
      <c r="U32" s="443"/>
      <c r="V32" s="443"/>
      <c r="W32" s="443"/>
      <c r="X32" s="444"/>
    </row>
    <row r="33" spans="2:25" ht="22.5" customHeight="1">
      <c r="B33" s="2"/>
      <c r="C33" s="175"/>
      <c r="D33" s="176"/>
      <c r="E33" s="176"/>
      <c r="F33" s="177"/>
      <c r="G33" s="386"/>
      <c r="H33" s="387"/>
      <c r="I33" s="387"/>
      <c r="J33" s="387"/>
      <c r="K33" s="387"/>
      <c r="L33" s="387"/>
      <c r="M33" s="387"/>
      <c r="N33" s="388"/>
      <c r="O33" s="41"/>
      <c r="P33" s="353" t="s">
        <v>334</v>
      </c>
      <c r="Q33" s="356" t="s">
        <v>37</v>
      </c>
      <c r="R33" s="356"/>
      <c r="S33" s="375"/>
      <c r="T33" s="375"/>
      <c r="U33" s="375"/>
      <c r="V33" s="375"/>
      <c r="W33" s="375"/>
      <c r="X33" s="376"/>
      <c r="Y33" s="14"/>
    </row>
    <row r="34" spans="2:25" ht="22.5" customHeight="1">
      <c r="B34" s="2"/>
      <c r="C34" s="175"/>
      <c r="D34" s="176"/>
      <c r="E34" s="176"/>
      <c r="F34" s="177"/>
      <c r="G34" s="386"/>
      <c r="H34" s="387"/>
      <c r="I34" s="387"/>
      <c r="J34" s="387"/>
      <c r="K34" s="387"/>
      <c r="L34" s="387"/>
      <c r="M34" s="387"/>
      <c r="N34" s="388"/>
      <c r="O34" s="41"/>
      <c r="P34" s="354"/>
      <c r="Q34" s="357" t="s">
        <v>44</v>
      </c>
      <c r="R34" s="357"/>
      <c r="S34" s="375"/>
      <c r="T34" s="375"/>
      <c r="U34" s="375"/>
      <c r="V34" s="375"/>
      <c r="W34" s="375"/>
      <c r="X34" s="376"/>
    </row>
    <row r="35" spans="2:25" ht="22.5" customHeight="1">
      <c r="B35" s="2"/>
      <c r="C35" s="175"/>
      <c r="D35" s="176"/>
      <c r="E35" s="176"/>
      <c r="F35" s="177"/>
      <c r="G35" s="433" t="s">
        <v>124</v>
      </c>
      <c r="H35" s="434"/>
      <c r="I35" s="434"/>
      <c r="J35" s="434"/>
      <c r="K35" s="434"/>
      <c r="L35" s="434"/>
      <c r="M35" s="434"/>
      <c r="N35" s="434"/>
      <c r="O35" s="41"/>
      <c r="P35" s="354"/>
      <c r="Q35" s="357" t="s">
        <v>43</v>
      </c>
      <c r="R35" s="357"/>
      <c r="S35" s="375"/>
      <c r="T35" s="375"/>
      <c r="U35" s="375"/>
      <c r="V35" s="375"/>
      <c r="W35" s="375"/>
      <c r="X35" s="376"/>
    </row>
    <row r="36" spans="2:25" ht="22.5" customHeight="1">
      <c r="B36" s="2"/>
      <c r="C36" s="175"/>
      <c r="D36" s="176"/>
      <c r="E36" s="176"/>
      <c r="F36" s="177"/>
      <c r="G36" s="433"/>
      <c r="H36" s="434"/>
      <c r="I36" s="434"/>
      <c r="J36" s="434"/>
      <c r="K36" s="434"/>
      <c r="L36" s="434"/>
      <c r="M36" s="434"/>
      <c r="N36" s="434"/>
      <c r="O36" s="41"/>
      <c r="P36" s="354"/>
      <c r="Q36" s="357" t="s">
        <v>42</v>
      </c>
      <c r="R36" s="357"/>
      <c r="S36" s="375"/>
      <c r="T36" s="375"/>
      <c r="U36" s="375"/>
      <c r="V36" s="375"/>
      <c r="W36" s="375"/>
      <c r="X36" s="376"/>
    </row>
    <row r="37" spans="2:25" ht="22.5" customHeight="1">
      <c r="B37" s="2"/>
      <c r="C37" s="175"/>
      <c r="D37" s="176"/>
      <c r="E37" s="176"/>
      <c r="F37" s="177"/>
      <c r="G37" s="435"/>
      <c r="H37" s="436"/>
      <c r="I37" s="436"/>
      <c r="J37" s="436"/>
      <c r="K37" s="436"/>
      <c r="L37" s="436"/>
      <c r="M37" s="436"/>
      <c r="N37" s="436"/>
      <c r="O37" s="41"/>
      <c r="P37" s="354"/>
      <c r="Q37" s="357" t="s">
        <v>41</v>
      </c>
      <c r="R37" s="357"/>
      <c r="S37" s="375"/>
      <c r="T37" s="375"/>
      <c r="U37" s="375"/>
      <c r="V37" s="375"/>
      <c r="W37" s="375"/>
      <c r="X37" s="376"/>
    </row>
    <row r="38" spans="2:25" ht="22.5" customHeight="1">
      <c r="B38" s="2"/>
      <c r="C38" s="175"/>
      <c r="D38" s="176"/>
      <c r="E38" s="176"/>
      <c r="F38" s="177"/>
      <c r="G38" s="368" t="s">
        <v>104</v>
      </c>
      <c r="H38" s="369"/>
      <c r="I38" s="369"/>
      <c r="J38" s="369"/>
      <c r="K38" s="369"/>
      <c r="L38" s="369"/>
      <c r="M38" s="369"/>
      <c r="N38" s="369"/>
      <c r="O38" s="41"/>
      <c r="P38" s="354"/>
      <c r="Q38" s="357" t="s">
        <v>40</v>
      </c>
      <c r="R38" s="357"/>
      <c r="S38" s="375"/>
      <c r="T38" s="375"/>
      <c r="U38" s="375"/>
      <c r="V38" s="375"/>
      <c r="W38" s="375"/>
      <c r="X38" s="376"/>
    </row>
    <row r="39" spans="2:25" ht="22.5" customHeight="1">
      <c r="B39" s="2"/>
      <c r="C39" s="175"/>
      <c r="D39" s="176"/>
      <c r="E39" s="176"/>
      <c r="F39" s="177"/>
      <c r="G39" s="12"/>
      <c r="H39" s="429" t="s">
        <v>103</v>
      </c>
      <c r="I39" s="429"/>
      <c r="J39" s="429"/>
      <c r="K39" s="429"/>
      <c r="L39" s="429"/>
      <c r="M39" s="429"/>
      <c r="N39" s="429"/>
      <c r="O39" s="41"/>
      <c r="P39" s="354"/>
      <c r="Q39" s="358" t="s">
        <v>39</v>
      </c>
      <c r="R39" s="358"/>
      <c r="S39" s="375"/>
      <c r="T39" s="375"/>
      <c r="U39" s="375"/>
      <c r="V39" s="375"/>
      <c r="W39" s="375"/>
      <c r="X39" s="376"/>
      <c r="Y39" s="14" t="b">
        <v>0</v>
      </c>
    </row>
    <row r="40" spans="2:25" ht="50.25" customHeight="1" thickBot="1">
      <c r="B40" s="2"/>
      <c r="C40" s="322"/>
      <c r="D40" s="323"/>
      <c r="E40" s="323"/>
      <c r="F40" s="324"/>
      <c r="G40" s="29"/>
      <c r="H40" s="430" t="s">
        <v>335</v>
      </c>
      <c r="I40" s="431"/>
      <c r="J40" s="431"/>
      <c r="K40" s="431"/>
      <c r="L40" s="431"/>
      <c r="M40" s="431"/>
      <c r="N40" s="431"/>
      <c r="O40" s="42"/>
      <c r="P40" s="355"/>
      <c r="Q40" s="359" t="s">
        <v>57</v>
      </c>
      <c r="R40" s="359"/>
      <c r="S40" s="441">
        <f>SUM(S33:X39)</f>
        <v>0</v>
      </c>
      <c r="T40" s="441"/>
      <c r="U40" s="441"/>
      <c r="V40" s="441"/>
      <c r="W40" s="441"/>
      <c r="X40" s="442"/>
      <c r="Y40" s="14" t="b">
        <v>0</v>
      </c>
    </row>
    <row r="41" spans="2:25" ht="18.75" customHeight="1">
      <c r="B41" s="2"/>
      <c r="C41" s="2"/>
      <c r="D41" s="2"/>
      <c r="E41" s="2"/>
      <c r="F41" s="2"/>
      <c r="G41" s="2"/>
      <c r="H41" s="2"/>
      <c r="I41" s="2"/>
      <c r="J41" s="2"/>
      <c r="K41" s="2"/>
      <c r="L41" s="2"/>
      <c r="M41" s="2"/>
      <c r="N41" s="2"/>
      <c r="O41" s="2"/>
      <c r="P41" s="2"/>
      <c r="Q41" s="2"/>
      <c r="R41" s="2"/>
      <c r="S41" s="2"/>
      <c r="T41" s="2"/>
      <c r="U41" s="2"/>
      <c r="V41" s="2"/>
      <c r="W41" s="2"/>
      <c r="X41" s="2"/>
    </row>
    <row r="42" spans="2:25" ht="25.5" customHeight="1" thickBot="1">
      <c r="B42" s="2"/>
      <c r="C42" s="6" t="s">
        <v>148</v>
      </c>
      <c r="D42" s="2"/>
      <c r="E42" s="2"/>
      <c r="F42" s="2"/>
      <c r="G42" s="2"/>
      <c r="H42" s="2"/>
      <c r="I42" s="2"/>
      <c r="J42" s="2"/>
      <c r="K42" s="2"/>
      <c r="L42" s="2"/>
      <c r="M42" s="2"/>
      <c r="N42" s="2"/>
      <c r="O42" s="2"/>
      <c r="P42" s="2"/>
      <c r="Q42" s="2"/>
      <c r="R42" s="2"/>
      <c r="S42" s="2"/>
      <c r="T42" s="2"/>
      <c r="U42" s="2"/>
      <c r="V42" s="2"/>
      <c r="W42" s="2"/>
      <c r="X42" s="2"/>
    </row>
    <row r="43" spans="2:25" ht="22.5" customHeight="1" thickBot="1">
      <c r="B43" s="2"/>
      <c r="C43" s="274" t="s">
        <v>155</v>
      </c>
      <c r="D43" s="275"/>
      <c r="E43" s="275"/>
      <c r="F43" s="275"/>
      <c r="G43" s="254" t="s">
        <v>132</v>
      </c>
      <c r="H43" s="255"/>
      <c r="I43" s="49"/>
      <c r="J43" s="50"/>
      <c r="K43" s="50"/>
      <c r="L43" s="51"/>
      <c r="M43" s="250" t="s">
        <v>133</v>
      </c>
      <c r="N43" s="251"/>
      <c r="O43" s="408"/>
      <c r="P43" s="408"/>
      <c r="Q43" s="408"/>
      <c r="R43" s="408"/>
      <c r="S43" s="408"/>
      <c r="T43" s="408"/>
      <c r="U43" s="408"/>
      <c r="V43" s="408"/>
      <c r="W43" s="408"/>
      <c r="X43" s="409"/>
      <c r="Y43" s="14" t="b">
        <v>0</v>
      </c>
    </row>
    <row r="44" spans="2:25" ht="22.5" customHeight="1" thickBot="1">
      <c r="B44" s="2"/>
      <c r="C44" s="276"/>
      <c r="D44" s="275"/>
      <c r="E44" s="275"/>
      <c r="F44" s="275"/>
      <c r="G44" s="256"/>
      <c r="H44" s="257"/>
      <c r="I44" s="52"/>
      <c r="J44" s="53"/>
      <c r="K44" s="53"/>
      <c r="L44" s="54"/>
      <c r="M44" s="406"/>
      <c r="N44" s="407"/>
      <c r="O44" s="410"/>
      <c r="P44" s="410"/>
      <c r="Q44" s="410"/>
      <c r="R44" s="410"/>
      <c r="S44" s="410"/>
      <c r="T44" s="410"/>
      <c r="U44" s="410"/>
      <c r="V44" s="410"/>
      <c r="W44" s="410"/>
      <c r="X44" s="411"/>
      <c r="Y44" s="14" t="b">
        <v>1</v>
      </c>
    </row>
    <row r="45" spans="2:25" ht="22.5" customHeight="1" thickBot="1">
      <c r="B45" s="2"/>
      <c r="C45" s="274" t="s">
        <v>156</v>
      </c>
      <c r="D45" s="275"/>
      <c r="E45" s="275"/>
      <c r="F45" s="275"/>
      <c r="G45" s="254" t="s">
        <v>132</v>
      </c>
      <c r="H45" s="255"/>
      <c r="I45" s="49"/>
      <c r="J45" s="50"/>
      <c r="K45" s="50"/>
      <c r="L45" s="51"/>
      <c r="M45" s="250" t="s">
        <v>133</v>
      </c>
      <c r="N45" s="251"/>
      <c r="O45" s="408"/>
      <c r="P45" s="408"/>
      <c r="Q45" s="408"/>
      <c r="R45" s="408"/>
      <c r="S45" s="408"/>
      <c r="T45" s="408"/>
      <c r="U45" s="408"/>
      <c r="V45" s="408"/>
      <c r="W45" s="408"/>
      <c r="X45" s="409"/>
      <c r="Y45" s="14" t="b">
        <v>0</v>
      </c>
    </row>
    <row r="46" spans="2:25" ht="22.5" customHeight="1" thickBot="1">
      <c r="B46" s="2"/>
      <c r="C46" s="276"/>
      <c r="D46" s="275"/>
      <c r="E46" s="275"/>
      <c r="F46" s="275"/>
      <c r="G46" s="256"/>
      <c r="H46" s="257"/>
      <c r="I46" s="52"/>
      <c r="J46" s="53"/>
      <c r="K46" s="53"/>
      <c r="L46" s="54"/>
      <c r="M46" s="406"/>
      <c r="N46" s="407"/>
      <c r="O46" s="410"/>
      <c r="P46" s="410"/>
      <c r="Q46" s="410"/>
      <c r="R46" s="410"/>
      <c r="S46" s="410"/>
      <c r="T46" s="410"/>
      <c r="U46" s="410"/>
      <c r="V46" s="410"/>
      <c r="W46" s="410"/>
      <c r="X46" s="411"/>
      <c r="Y46" s="14" t="b">
        <v>1</v>
      </c>
    </row>
    <row r="47" spans="2:25" ht="22.5" customHeight="1" thickBot="1">
      <c r="B47" s="2"/>
      <c r="C47" s="274" t="s">
        <v>157</v>
      </c>
      <c r="D47" s="275"/>
      <c r="E47" s="275"/>
      <c r="F47" s="275"/>
      <c r="G47" s="254" t="s">
        <v>132</v>
      </c>
      <c r="H47" s="255"/>
      <c r="I47" s="49"/>
      <c r="J47" s="50"/>
      <c r="K47" s="50"/>
      <c r="L47" s="51"/>
      <c r="M47" s="250" t="s">
        <v>133</v>
      </c>
      <c r="N47" s="251"/>
      <c r="O47" s="230"/>
      <c r="P47" s="231"/>
      <c r="Q47" s="231"/>
      <c r="R47" s="232"/>
      <c r="S47" s="236" t="s">
        <v>136</v>
      </c>
      <c r="T47" s="230"/>
      <c r="U47" s="231"/>
      <c r="V47" s="231"/>
      <c r="W47" s="232"/>
      <c r="X47" s="238" t="s">
        <v>137</v>
      </c>
      <c r="Y47" s="14" t="b">
        <v>0</v>
      </c>
    </row>
    <row r="48" spans="2:25" ht="22.5" customHeight="1" thickBot="1">
      <c r="B48" s="2"/>
      <c r="C48" s="318"/>
      <c r="D48" s="319"/>
      <c r="E48" s="319"/>
      <c r="F48" s="319"/>
      <c r="G48" s="320"/>
      <c r="H48" s="321"/>
      <c r="I48" s="116"/>
      <c r="J48" s="117"/>
      <c r="K48" s="117"/>
      <c r="L48" s="118"/>
      <c r="M48" s="252"/>
      <c r="N48" s="253"/>
      <c r="O48" s="233"/>
      <c r="P48" s="234"/>
      <c r="Q48" s="234"/>
      <c r="R48" s="235"/>
      <c r="S48" s="237"/>
      <c r="T48" s="233"/>
      <c r="U48" s="234"/>
      <c r="V48" s="234"/>
      <c r="W48" s="235"/>
      <c r="X48" s="239"/>
      <c r="Y48" s="14" t="b">
        <v>1</v>
      </c>
    </row>
    <row r="49" spans="2:25" ht="22.5" customHeight="1" thickTop="1">
      <c r="B49" s="2"/>
      <c r="C49" s="175" t="s">
        <v>158</v>
      </c>
      <c r="D49" s="176"/>
      <c r="E49" s="176"/>
      <c r="F49" s="177"/>
      <c r="G49" s="240" t="s">
        <v>132</v>
      </c>
      <c r="H49" s="241"/>
      <c r="I49" s="113"/>
      <c r="J49" s="114"/>
      <c r="K49" s="114"/>
      <c r="L49" s="115"/>
      <c r="M49" s="242" t="s">
        <v>133</v>
      </c>
      <c r="N49" s="243"/>
      <c r="O49" s="244" t="s">
        <v>138</v>
      </c>
      <c r="P49" s="244"/>
      <c r="Q49" s="248"/>
      <c r="R49" s="248"/>
      <c r="S49" s="248"/>
      <c r="T49" s="248"/>
      <c r="U49" s="248"/>
      <c r="V49" s="248"/>
      <c r="W49" s="248"/>
      <c r="X49" s="249"/>
      <c r="Y49" s="14" t="b">
        <v>0</v>
      </c>
    </row>
    <row r="50" spans="2:25" ht="22.5" customHeight="1" thickBot="1">
      <c r="B50" s="2"/>
      <c r="C50" s="175"/>
      <c r="D50" s="176"/>
      <c r="E50" s="176"/>
      <c r="F50" s="177"/>
      <c r="G50" s="240"/>
      <c r="H50" s="241"/>
      <c r="I50" s="113"/>
      <c r="J50" s="114"/>
      <c r="K50" s="114"/>
      <c r="L50" s="115"/>
      <c r="M50" s="242"/>
      <c r="N50" s="243"/>
      <c r="O50" s="245" t="s">
        <v>139</v>
      </c>
      <c r="P50" s="245"/>
      <c r="Q50" s="246"/>
      <c r="R50" s="246"/>
      <c r="S50" s="246"/>
      <c r="T50" s="246"/>
      <c r="U50" s="246"/>
      <c r="V50" s="246"/>
      <c r="W50" s="246"/>
      <c r="X50" s="247"/>
      <c r="Y50" s="14" t="b">
        <v>1</v>
      </c>
    </row>
    <row r="51" spans="2:25" ht="22.5" customHeight="1" thickTop="1">
      <c r="B51" s="2"/>
      <c r="C51" s="328" t="s">
        <v>159</v>
      </c>
      <c r="D51" s="329"/>
      <c r="E51" s="329"/>
      <c r="F51" s="330"/>
      <c r="G51" s="326" t="s">
        <v>24</v>
      </c>
      <c r="H51" s="326"/>
      <c r="I51" s="326" t="s">
        <v>2</v>
      </c>
      <c r="J51" s="326"/>
      <c r="K51" s="326"/>
      <c r="L51" s="196" t="s">
        <v>300</v>
      </c>
      <c r="M51" s="197"/>
      <c r="N51" s="198"/>
      <c r="O51" s="196" t="s">
        <v>1</v>
      </c>
      <c r="P51" s="198"/>
      <c r="Q51" s="196" t="s">
        <v>98</v>
      </c>
      <c r="R51" s="197"/>
      <c r="S51" s="197"/>
      <c r="T51" s="197"/>
      <c r="U51" s="198"/>
      <c r="V51" s="199" t="s">
        <v>314</v>
      </c>
      <c r="W51" s="200"/>
      <c r="X51" s="201"/>
      <c r="Y51" s="14" t="b">
        <v>0</v>
      </c>
    </row>
    <row r="52" spans="2:25" ht="45" customHeight="1">
      <c r="B52" s="2"/>
      <c r="C52" s="175"/>
      <c r="D52" s="176"/>
      <c r="E52" s="176"/>
      <c r="F52" s="177"/>
      <c r="G52" s="316" t="s">
        <v>22</v>
      </c>
      <c r="H52" s="317"/>
      <c r="I52" s="202"/>
      <c r="J52" s="203"/>
      <c r="K52" s="204"/>
      <c r="L52" s="202"/>
      <c r="M52" s="203"/>
      <c r="N52" s="203"/>
      <c r="O52" s="202"/>
      <c r="P52" s="204"/>
      <c r="Q52" s="205"/>
      <c r="R52" s="206"/>
      <c r="S52" s="206"/>
      <c r="T52" s="206"/>
      <c r="U52" s="207"/>
      <c r="V52" s="208"/>
      <c r="W52" s="209"/>
      <c r="X52" s="210"/>
      <c r="Y52" s="14" t="b">
        <v>1</v>
      </c>
    </row>
    <row r="53" spans="2:25" ht="45" customHeight="1">
      <c r="B53" s="2"/>
      <c r="C53" s="175"/>
      <c r="D53" s="176"/>
      <c r="E53" s="176"/>
      <c r="F53" s="177"/>
      <c r="G53" s="310" t="s">
        <v>378</v>
      </c>
      <c r="H53" s="311"/>
      <c r="I53" s="141"/>
      <c r="J53" s="142"/>
      <c r="K53" s="143"/>
      <c r="L53" s="141"/>
      <c r="M53" s="142"/>
      <c r="N53" s="142"/>
      <c r="O53" s="141"/>
      <c r="P53" s="143"/>
      <c r="Q53" s="141"/>
      <c r="R53" s="142"/>
      <c r="S53" s="142"/>
      <c r="T53" s="142"/>
      <c r="U53" s="143"/>
      <c r="V53" s="144"/>
      <c r="W53" s="145"/>
      <c r="X53" s="146"/>
    </row>
    <row r="54" spans="2:25" ht="45" customHeight="1">
      <c r="B54" s="2"/>
      <c r="C54" s="175"/>
      <c r="D54" s="176"/>
      <c r="E54" s="176"/>
      <c r="F54" s="177"/>
      <c r="G54" s="310" t="s">
        <v>53</v>
      </c>
      <c r="H54" s="311"/>
      <c r="I54" s="141"/>
      <c r="J54" s="142"/>
      <c r="K54" s="143"/>
      <c r="L54" s="141"/>
      <c r="M54" s="142"/>
      <c r="N54" s="142"/>
      <c r="O54" s="141"/>
      <c r="P54" s="143"/>
      <c r="Q54" s="141"/>
      <c r="R54" s="142"/>
      <c r="S54" s="142"/>
      <c r="T54" s="142"/>
      <c r="U54" s="143"/>
      <c r="V54" s="144"/>
      <c r="W54" s="145"/>
      <c r="X54" s="146"/>
    </row>
    <row r="55" spans="2:25" ht="45" customHeight="1">
      <c r="B55" s="2"/>
      <c r="C55" s="46"/>
      <c r="D55" s="178" t="s">
        <v>140</v>
      </c>
      <c r="E55" s="179"/>
      <c r="F55" s="48"/>
      <c r="G55" s="310" t="s">
        <v>53</v>
      </c>
      <c r="H55" s="311"/>
      <c r="I55" s="141"/>
      <c r="J55" s="142"/>
      <c r="K55" s="143"/>
      <c r="L55" s="141"/>
      <c r="M55" s="142"/>
      <c r="N55" s="142"/>
      <c r="O55" s="141"/>
      <c r="P55" s="143"/>
      <c r="Q55" s="141"/>
      <c r="R55" s="142"/>
      <c r="S55" s="142"/>
      <c r="T55" s="142"/>
      <c r="U55" s="143"/>
      <c r="V55" s="144"/>
      <c r="W55" s="145"/>
      <c r="X55" s="146"/>
    </row>
    <row r="56" spans="2:25" ht="45" customHeight="1">
      <c r="B56" s="2"/>
      <c r="C56" s="46"/>
      <c r="D56" s="180"/>
      <c r="E56" s="181"/>
      <c r="F56" s="48"/>
      <c r="G56" s="310" t="s">
        <v>53</v>
      </c>
      <c r="H56" s="311"/>
      <c r="I56" s="141"/>
      <c r="J56" s="142"/>
      <c r="K56" s="143"/>
      <c r="L56" s="141"/>
      <c r="M56" s="142"/>
      <c r="N56" s="142"/>
      <c r="O56" s="141"/>
      <c r="P56" s="143"/>
      <c r="Q56" s="141"/>
      <c r="R56" s="142"/>
      <c r="S56" s="142"/>
      <c r="T56" s="142"/>
      <c r="U56" s="143"/>
      <c r="V56" s="144"/>
      <c r="W56" s="145"/>
      <c r="X56" s="146"/>
    </row>
    <row r="57" spans="2:25" ht="45" customHeight="1">
      <c r="B57" s="2"/>
      <c r="C57" s="46"/>
      <c r="D57" s="194"/>
      <c r="E57" s="195"/>
      <c r="F57" s="48"/>
      <c r="G57" s="153" t="s">
        <v>53</v>
      </c>
      <c r="H57" s="327"/>
      <c r="I57" s="211"/>
      <c r="J57" s="212"/>
      <c r="K57" s="213"/>
      <c r="L57" s="211"/>
      <c r="M57" s="212"/>
      <c r="N57" s="212"/>
      <c r="O57" s="211"/>
      <c r="P57" s="213"/>
      <c r="Q57" s="211"/>
      <c r="R57" s="212"/>
      <c r="S57" s="212"/>
      <c r="T57" s="212"/>
      <c r="U57" s="213"/>
      <c r="V57" s="227"/>
      <c r="W57" s="228"/>
      <c r="X57" s="229"/>
    </row>
    <row r="58" spans="2:25" ht="18" customHeight="1" thickBot="1">
      <c r="B58" s="2"/>
      <c r="C58" s="55"/>
      <c r="D58" s="56"/>
      <c r="E58" s="56"/>
      <c r="F58" s="57"/>
      <c r="G58" s="336" t="s">
        <v>129</v>
      </c>
      <c r="H58" s="337"/>
      <c r="I58" s="337"/>
      <c r="J58" s="337"/>
      <c r="K58" s="337"/>
      <c r="L58" s="337"/>
      <c r="M58" s="337"/>
      <c r="N58" s="337"/>
      <c r="O58" s="337"/>
      <c r="P58" s="337"/>
      <c r="Q58" s="337"/>
      <c r="R58" s="337"/>
      <c r="S58" s="337"/>
      <c r="T58" s="337"/>
      <c r="U58" s="337"/>
      <c r="V58" s="337"/>
      <c r="W58" s="337"/>
      <c r="X58" s="338"/>
    </row>
    <row r="59" spans="2:25" ht="24" customHeight="1">
      <c r="B59" s="2"/>
      <c r="C59" s="172" t="s">
        <v>160</v>
      </c>
      <c r="D59" s="173"/>
      <c r="E59" s="173"/>
      <c r="F59" s="174"/>
      <c r="G59" s="332" t="s">
        <v>24</v>
      </c>
      <c r="H59" s="332"/>
      <c r="I59" s="332" t="s">
        <v>2</v>
      </c>
      <c r="J59" s="332"/>
      <c r="K59" s="332"/>
      <c r="L59" s="333" t="s">
        <v>97</v>
      </c>
      <c r="M59" s="334"/>
      <c r="N59" s="335"/>
      <c r="O59" s="333" t="s">
        <v>1</v>
      </c>
      <c r="P59" s="335"/>
      <c r="Q59" s="333" t="s">
        <v>98</v>
      </c>
      <c r="R59" s="334"/>
      <c r="S59" s="334"/>
      <c r="T59" s="334"/>
      <c r="U59" s="335"/>
      <c r="V59" s="124" t="s">
        <v>149</v>
      </c>
      <c r="W59" s="147" t="s">
        <v>313</v>
      </c>
      <c r="X59" s="148"/>
      <c r="Y59" s="14" t="b">
        <v>0</v>
      </c>
    </row>
    <row r="60" spans="2:25" ht="45" customHeight="1">
      <c r="B60" s="2"/>
      <c r="C60" s="175"/>
      <c r="D60" s="176"/>
      <c r="E60" s="176"/>
      <c r="F60" s="177"/>
      <c r="G60" s="316" t="s">
        <v>22</v>
      </c>
      <c r="H60" s="317"/>
      <c r="I60" s="202"/>
      <c r="J60" s="203"/>
      <c r="K60" s="204"/>
      <c r="L60" s="202"/>
      <c r="M60" s="203"/>
      <c r="N60" s="203"/>
      <c r="O60" s="202"/>
      <c r="P60" s="204"/>
      <c r="Q60" s="205"/>
      <c r="R60" s="206"/>
      <c r="S60" s="206"/>
      <c r="T60" s="206"/>
      <c r="U60" s="207"/>
      <c r="V60" s="74" t="s">
        <v>150</v>
      </c>
      <c r="W60" s="149"/>
      <c r="X60" s="150"/>
      <c r="Y60" s="14" t="b">
        <v>1</v>
      </c>
    </row>
    <row r="61" spans="2:25" ht="45" customHeight="1">
      <c r="B61" s="2"/>
      <c r="C61" s="175"/>
      <c r="D61" s="176"/>
      <c r="E61" s="176"/>
      <c r="F61" s="177"/>
      <c r="G61" s="310" t="s">
        <v>96</v>
      </c>
      <c r="H61" s="311"/>
      <c r="I61" s="141"/>
      <c r="J61" s="142"/>
      <c r="K61" s="143"/>
      <c r="L61" s="141"/>
      <c r="M61" s="142"/>
      <c r="N61" s="142"/>
      <c r="O61" s="141"/>
      <c r="P61" s="143"/>
      <c r="Q61" s="141"/>
      <c r="R61" s="142"/>
      <c r="S61" s="142"/>
      <c r="T61" s="142"/>
      <c r="U61" s="143"/>
      <c r="V61" s="72" t="s">
        <v>150</v>
      </c>
      <c r="W61" s="151"/>
      <c r="X61" s="152"/>
    </row>
    <row r="62" spans="2:25" ht="45" customHeight="1">
      <c r="B62" s="2"/>
      <c r="C62" s="175"/>
      <c r="D62" s="176"/>
      <c r="E62" s="176"/>
      <c r="F62" s="177"/>
      <c r="G62" s="310" t="s">
        <v>53</v>
      </c>
      <c r="H62" s="311"/>
      <c r="I62" s="331"/>
      <c r="J62" s="331"/>
      <c r="K62" s="331"/>
      <c r="L62" s="141"/>
      <c r="M62" s="142"/>
      <c r="N62" s="142"/>
      <c r="O62" s="141"/>
      <c r="P62" s="143"/>
      <c r="Q62" s="141"/>
      <c r="R62" s="142"/>
      <c r="S62" s="142"/>
      <c r="T62" s="142"/>
      <c r="U62" s="143"/>
      <c r="V62" s="72" t="s">
        <v>150</v>
      </c>
      <c r="W62" s="151"/>
      <c r="X62" s="152"/>
    </row>
    <row r="63" spans="2:25" ht="45" customHeight="1">
      <c r="B63" s="2"/>
      <c r="C63" s="46"/>
      <c r="D63" s="178" t="s">
        <v>140</v>
      </c>
      <c r="E63" s="179"/>
      <c r="F63" s="48"/>
      <c r="G63" s="310" t="s">
        <v>53</v>
      </c>
      <c r="H63" s="311"/>
      <c r="I63" s="331"/>
      <c r="J63" s="331"/>
      <c r="K63" s="331"/>
      <c r="L63" s="141"/>
      <c r="M63" s="142"/>
      <c r="N63" s="142"/>
      <c r="O63" s="141"/>
      <c r="P63" s="143"/>
      <c r="Q63" s="141"/>
      <c r="R63" s="142"/>
      <c r="S63" s="142"/>
      <c r="T63" s="142"/>
      <c r="U63" s="143"/>
      <c r="V63" s="72" t="s">
        <v>150</v>
      </c>
      <c r="W63" s="151"/>
      <c r="X63" s="152"/>
    </row>
    <row r="64" spans="2:25" ht="45" customHeight="1">
      <c r="B64" s="2"/>
      <c r="C64" s="46"/>
      <c r="D64" s="180"/>
      <c r="E64" s="181"/>
      <c r="F64" s="48"/>
      <c r="G64" s="310" t="s">
        <v>53</v>
      </c>
      <c r="H64" s="311"/>
      <c r="I64" s="331"/>
      <c r="J64" s="331"/>
      <c r="K64" s="331"/>
      <c r="L64" s="141"/>
      <c r="M64" s="142"/>
      <c r="N64" s="142"/>
      <c r="O64" s="141"/>
      <c r="P64" s="143"/>
      <c r="Q64" s="141"/>
      <c r="R64" s="142"/>
      <c r="S64" s="142"/>
      <c r="T64" s="142"/>
      <c r="U64" s="143"/>
      <c r="V64" s="72" t="s">
        <v>150</v>
      </c>
      <c r="W64" s="151"/>
      <c r="X64" s="152"/>
    </row>
    <row r="65" spans="2:25" ht="45" customHeight="1">
      <c r="B65" s="2"/>
      <c r="C65" s="46"/>
      <c r="D65" s="194"/>
      <c r="E65" s="195"/>
      <c r="F65" s="48"/>
      <c r="G65" s="153" t="s">
        <v>53</v>
      </c>
      <c r="H65" s="327"/>
      <c r="I65" s="211"/>
      <c r="J65" s="212"/>
      <c r="K65" s="213"/>
      <c r="L65" s="211"/>
      <c r="M65" s="212"/>
      <c r="N65" s="212"/>
      <c r="O65" s="211"/>
      <c r="P65" s="213"/>
      <c r="Q65" s="211"/>
      <c r="R65" s="212"/>
      <c r="S65" s="212"/>
      <c r="T65" s="212"/>
      <c r="U65" s="213"/>
      <c r="V65" s="73" t="s">
        <v>150</v>
      </c>
      <c r="W65" s="153"/>
      <c r="X65" s="154"/>
    </row>
    <row r="66" spans="2:25" ht="18" customHeight="1" thickBot="1">
      <c r="B66" s="2"/>
      <c r="C66" s="55"/>
      <c r="D66" s="56"/>
      <c r="E66" s="56"/>
      <c r="F66" s="57"/>
      <c r="G66" s="336" t="s">
        <v>129</v>
      </c>
      <c r="H66" s="337"/>
      <c r="I66" s="337"/>
      <c r="J66" s="337"/>
      <c r="K66" s="337"/>
      <c r="L66" s="337"/>
      <c r="M66" s="337"/>
      <c r="N66" s="337"/>
      <c r="O66" s="337"/>
      <c r="P66" s="337"/>
      <c r="Q66" s="337"/>
      <c r="R66" s="337"/>
      <c r="S66" s="337"/>
      <c r="T66" s="337"/>
      <c r="U66" s="337"/>
      <c r="V66" s="337"/>
      <c r="W66" s="337"/>
      <c r="X66" s="338"/>
    </row>
    <row r="67" spans="2:25" ht="5.25" customHeight="1">
      <c r="B67" s="2"/>
      <c r="C67" s="172" t="s">
        <v>161</v>
      </c>
      <c r="D67" s="173"/>
      <c r="E67" s="173"/>
      <c r="F67" s="174"/>
      <c r="G67" s="187"/>
      <c r="H67" s="188"/>
      <c r="I67" s="188"/>
      <c r="J67" s="188"/>
      <c r="K67" s="188"/>
      <c r="L67" s="188"/>
      <c r="M67" s="188"/>
      <c r="N67" s="188"/>
      <c r="O67" s="188"/>
      <c r="P67" s="188"/>
      <c r="Q67" s="188"/>
      <c r="R67" s="188"/>
      <c r="S67" s="188"/>
      <c r="T67" s="188"/>
      <c r="U67" s="188"/>
      <c r="V67" s="188"/>
      <c r="W67" s="188"/>
      <c r="X67" s="189"/>
    </row>
    <row r="68" spans="2:25" ht="21.75" customHeight="1">
      <c r="B68" s="2"/>
      <c r="C68" s="175"/>
      <c r="D68" s="176"/>
      <c r="E68" s="176"/>
      <c r="F68" s="177"/>
      <c r="G68" s="58"/>
      <c r="H68" s="59"/>
      <c r="I68" s="59"/>
      <c r="J68" s="165" t="s">
        <v>141</v>
      </c>
      <c r="K68" s="159"/>
      <c r="L68" s="60"/>
      <c r="M68" s="165" t="s">
        <v>144</v>
      </c>
      <c r="N68" s="159"/>
      <c r="O68" s="60"/>
      <c r="P68" s="159" t="s">
        <v>145</v>
      </c>
      <c r="Q68" s="160"/>
      <c r="R68" s="160"/>
      <c r="S68" s="59"/>
      <c r="T68" s="59"/>
      <c r="U68" s="59"/>
      <c r="V68" s="59"/>
      <c r="W68" s="59"/>
      <c r="X68" s="61"/>
      <c r="Y68" s="14" t="b">
        <v>0</v>
      </c>
    </row>
    <row r="69" spans="2:25" ht="26.25" customHeight="1">
      <c r="B69" s="2"/>
      <c r="C69" s="175"/>
      <c r="D69" s="176"/>
      <c r="E69" s="176"/>
      <c r="F69" s="177"/>
      <c r="G69" s="190" t="s">
        <v>3</v>
      </c>
      <c r="H69" s="191"/>
      <c r="I69" s="191"/>
      <c r="J69" s="166"/>
      <c r="K69" s="167"/>
      <c r="L69" s="62" t="s">
        <v>142</v>
      </c>
      <c r="M69" s="166"/>
      <c r="N69" s="167"/>
      <c r="O69" s="62" t="s">
        <v>142</v>
      </c>
      <c r="P69" s="155">
        <f>M69-J69</f>
        <v>0</v>
      </c>
      <c r="Q69" s="155"/>
      <c r="R69" s="63" t="s">
        <v>142</v>
      </c>
      <c r="S69" s="133" t="s">
        <v>146</v>
      </c>
      <c r="T69" s="133"/>
      <c r="U69" s="133"/>
      <c r="V69" s="133"/>
      <c r="W69" s="133"/>
      <c r="X69" s="134"/>
      <c r="Y69" s="14" t="b">
        <v>1</v>
      </c>
    </row>
    <row r="70" spans="2:25" ht="26.25" customHeight="1">
      <c r="B70" s="2"/>
      <c r="C70" s="175"/>
      <c r="D70" s="176"/>
      <c r="E70" s="176"/>
      <c r="F70" s="177"/>
      <c r="G70" s="192" t="s">
        <v>355</v>
      </c>
      <c r="H70" s="193"/>
      <c r="I70" s="193"/>
      <c r="J70" s="131"/>
      <c r="K70" s="132"/>
      <c r="L70" s="64" t="s">
        <v>142</v>
      </c>
      <c r="M70" s="131"/>
      <c r="N70" s="132"/>
      <c r="O70" s="64" t="s">
        <v>142</v>
      </c>
      <c r="P70" s="130">
        <f>M70-J70</f>
        <v>0</v>
      </c>
      <c r="Q70" s="130"/>
      <c r="R70" s="65" t="s">
        <v>142</v>
      </c>
      <c r="S70" s="133" t="s">
        <v>146</v>
      </c>
      <c r="T70" s="133"/>
      <c r="U70" s="133"/>
      <c r="V70" s="133"/>
      <c r="W70" s="133"/>
      <c r="X70" s="134"/>
    </row>
    <row r="71" spans="2:25" ht="26.25" customHeight="1">
      <c r="B71" s="2"/>
      <c r="C71" s="46"/>
      <c r="D71" s="47"/>
      <c r="E71" s="47"/>
      <c r="F71" s="48"/>
      <c r="G71" s="192" t="s">
        <v>25</v>
      </c>
      <c r="H71" s="193"/>
      <c r="I71" s="193"/>
      <c r="J71" s="131"/>
      <c r="K71" s="132"/>
      <c r="L71" s="64" t="s">
        <v>142</v>
      </c>
      <c r="M71" s="131"/>
      <c r="N71" s="132"/>
      <c r="O71" s="64" t="s">
        <v>142</v>
      </c>
      <c r="P71" s="130">
        <f t="shared" ref="P71:P72" si="0">M71-J71</f>
        <v>0</v>
      </c>
      <c r="Q71" s="130"/>
      <c r="R71" s="65" t="s">
        <v>142</v>
      </c>
      <c r="S71" s="133" t="s">
        <v>376</v>
      </c>
      <c r="T71" s="133"/>
      <c r="U71" s="133"/>
      <c r="V71" s="133"/>
      <c r="W71" s="133"/>
      <c r="X71" s="134"/>
    </row>
    <row r="72" spans="2:25" hidden="1">
      <c r="B72" s="2"/>
      <c r="C72" s="46"/>
      <c r="D72" s="47"/>
      <c r="E72" s="47"/>
      <c r="F72" s="48"/>
      <c r="G72" s="192"/>
      <c r="H72" s="193"/>
      <c r="I72" s="193"/>
      <c r="J72" s="131"/>
      <c r="K72" s="132"/>
      <c r="L72" s="64" t="s">
        <v>142</v>
      </c>
      <c r="M72" s="131"/>
      <c r="N72" s="132"/>
      <c r="O72" s="64" t="s">
        <v>142</v>
      </c>
      <c r="P72" s="130">
        <f t="shared" si="0"/>
        <v>0</v>
      </c>
      <c r="Q72" s="130"/>
      <c r="R72" s="65" t="s">
        <v>142</v>
      </c>
      <c r="S72" s="66"/>
      <c r="T72" s="66"/>
      <c r="U72" s="66"/>
      <c r="V72" s="66"/>
      <c r="W72" s="66"/>
      <c r="X72" s="67"/>
    </row>
    <row r="73" spans="2:25" ht="26.25" customHeight="1">
      <c r="B73" s="2"/>
      <c r="C73" s="46"/>
      <c r="D73" s="178" t="s">
        <v>140</v>
      </c>
      <c r="E73" s="179"/>
      <c r="F73" s="48"/>
      <c r="G73" s="192" t="s">
        <v>94</v>
      </c>
      <c r="H73" s="193"/>
      <c r="I73" s="193"/>
      <c r="J73" s="163"/>
      <c r="K73" s="164"/>
      <c r="L73" s="64" t="s">
        <v>143</v>
      </c>
      <c r="M73" s="163"/>
      <c r="N73" s="164"/>
      <c r="O73" s="64" t="s">
        <v>143</v>
      </c>
      <c r="P73" s="130">
        <f>M73-J73</f>
        <v>0</v>
      </c>
      <c r="Q73" s="130"/>
      <c r="R73" s="65" t="s">
        <v>143</v>
      </c>
      <c r="S73" s="157" t="s">
        <v>147</v>
      </c>
      <c r="T73" s="157"/>
      <c r="U73" s="157"/>
      <c r="V73" s="157"/>
      <c r="W73" s="157"/>
      <c r="X73" s="158"/>
    </row>
    <row r="74" spans="2:25" ht="26.25" customHeight="1">
      <c r="B74" s="2"/>
      <c r="C74" s="46"/>
      <c r="D74" s="180"/>
      <c r="E74" s="181"/>
      <c r="F74" s="48"/>
      <c r="G74" s="170" t="s">
        <v>54</v>
      </c>
      <c r="H74" s="171"/>
      <c r="I74" s="171"/>
      <c r="J74" s="168">
        <f>SUM(J69:K73)</f>
        <v>0</v>
      </c>
      <c r="K74" s="169"/>
      <c r="L74" s="68" t="s">
        <v>143</v>
      </c>
      <c r="M74" s="168">
        <f>SUM(M69:N73)</f>
        <v>0</v>
      </c>
      <c r="N74" s="169"/>
      <c r="O74" s="68" t="s">
        <v>143</v>
      </c>
      <c r="P74" s="156">
        <f>SUM(P69:Q73)</f>
        <v>0</v>
      </c>
      <c r="Q74" s="156"/>
      <c r="R74" s="69" t="s">
        <v>143</v>
      </c>
      <c r="S74" s="157"/>
      <c r="T74" s="157"/>
      <c r="U74" s="157"/>
      <c r="V74" s="157"/>
      <c r="W74" s="157"/>
      <c r="X74" s="158"/>
    </row>
    <row r="75" spans="2:25" ht="22.5" customHeight="1" thickBot="1">
      <c r="B75" s="2"/>
      <c r="C75" s="46"/>
      <c r="D75" s="161"/>
      <c r="E75" s="162"/>
      <c r="F75" s="48"/>
      <c r="G75" s="182"/>
      <c r="H75" s="183"/>
      <c r="I75" s="183"/>
      <c r="J75" s="184"/>
      <c r="K75" s="184"/>
      <c r="L75" s="184"/>
      <c r="M75" s="184"/>
      <c r="N75" s="70"/>
      <c r="O75" s="185"/>
      <c r="P75" s="185"/>
      <c r="Q75" s="185"/>
      <c r="R75" s="185"/>
      <c r="S75" s="185"/>
      <c r="T75" s="185"/>
      <c r="U75" s="185"/>
      <c r="V75" s="185"/>
      <c r="W75" s="185"/>
      <c r="X75" s="186"/>
    </row>
    <row r="76" spans="2:25" ht="26.25" customHeight="1" thickTop="1">
      <c r="B76" s="2"/>
      <c r="C76" s="391" t="s">
        <v>162</v>
      </c>
      <c r="D76" s="392"/>
      <c r="E76" s="392"/>
      <c r="F76" s="392"/>
      <c r="G76" s="397"/>
      <c r="H76" s="398"/>
      <c r="I76" s="398"/>
      <c r="J76" s="398"/>
      <c r="K76" s="398"/>
      <c r="L76" s="398"/>
      <c r="M76" s="398"/>
      <c r="N76" s="398"/>
      <c r="O76" s="398"/>
      <c r="P76" s="398"/>
      <c r="Q76" s="398"/>
      <c r="R76" s="398"/>
      <c r="S76" s="398"/>
      <c r="T76" s="398"/>
      <c r="U76" s="398"/>
      <c r="V76" s="398"/>
      <c r="W76" s="398"/>
      <c r="X76" s="399"/>
    </row>
    <row r="77" spans="2:25" ht="26.25" customHeight="1">
      <c r="B77" s="2"/>
      <c r="C77" s="393"/>
      <c r="D77" s="394"/>
      <c r="E77" s="394"/>
      <c r="F77" s="394"/>
      <c r="G77" s="397"/>
      <c r="H77" s="398"/>
      <c r="I77" s="398"/>
      <c r="J77" s="398"/>
      <c r="K77" s="398"/>
      <c r="L77" s="398"/>
      <c r="M77" s="398"/>
      <c r="N77" s="398"/>
      <c r="O77" s="398"/>
      <c r="P77" s="398"/>
      <c r="Q77" s="398"/>
      <c r="R77" s="398"/>
      <c r="S77" s="398"/>
      <c r="T77" s="398"/>
      <c r="U77" s="398"/>
      <c r="V77" s="398"/>
      <c r="W77" s="398"/>
      <c r="X77" s="399"/>
    </row>
    <row r="78" spans="2:25" ht="26.25" customHeight="1" thickBot="1">
      <c r="B78" s="2"/>
      <c r="C78" s="395"/>
      <c r="D78" s="396"/>
      <c r="E78" s="396"/>
      <c r="F78" s="396"/>
      <c r="G78" s="400"/>
      <c r="H78" s="401"/>
      <c r="I78" s="401"/>
      <c r="J78" s="401"/>
      <c r="K78" s="401"/>
      <c r="L78" s="401"/>
      <c r="M78" s="401"/>
      <c r="N78" s="401"/>
      <c r="O78" s="401"/>
      <c r="P78" s="401"/>
      <c r="Q78" s="401"/>
      <c r="R78" s="401"/>
      <c r="S78" s="401"/>
      <c r="T78" s="401"/>
      <c r="U78" s="401"/>
      <c r="V78" s="401"/>
      <c r="W78" s="401"/>
      <c r="X78" s="402"/>
    </row>
    <row r="79" spans="2:25" ht="18.75" customHeight="1" thickTop="1">
      <c r="B79" s="2"/>
      <c r="C79" s="2"/>
      <c r="D79" s="2"/>
      <c r="E79" s="2"/>
      <c r="F79" s="2"/>
      <c r="G79" s="2"/>
      <c r="H79" s="2"/>
      <c r="I79" s="2"/>
      <c r="J79" s="2"/>
      <c r="K79" s="2"/>
      <c r="L79" s="2"/>
      <c r="M79" s="2"/>
      <c r="N79" s="2"/>
      <c r="O79" s="2"/>
      <c r="P79" s="2"/>
      <c r="Q79" s="2"/>
      <c r="R79" s="2"/>
      <c r="S79" s="2"/>
      <c r="T79" s="2"/>
      <c r="U79" s="2"/>
      <c r="V79" s="2"/>
      <c r="W79" s="2"/>
      <c r="X79" s="2"/>
    </row>
    <row r="80" spans="2:25" ht="18.75" customHeight="1">
      <c r="B80" s="2"/>
      <c r="C80" s="6" t="s">
        <v>45</v>
      </c>
      <c r="D80" s="2"/>
      <c r="E80" s="2"/>
      <c r="F80" s="2"/>
      <c r="G80" s="2"/>
      <c r="H80" s="2"/>
      <c r="I80" s="2"/>
      <c r="J80" s="2"/>
      <c r="K80" s="2"/>
      <c r="L80" s="2"/>
      <c r="M80" s="2"/>
      <c r="N80" s="2"/>
      <c r="O80" s="2"/>
      <c r="P80" s="2"/>
      <c r="Q80" s="2"/>
      <c r="R80" s="2"/>
      <c r="S80" s="2"/>
      <c r="T80" s="2"/>
      <c r="U80" s="2"/>
      <c r="V80" s="2"/>
      <c r="W80" s="2"/>
      <c r="X80" s="2"/>
    </row>
    <row r="81" spans="2:24" ht="22.5" customHeight="1">
      <c r="B81" s="2"/>
      <c r="C81" s="135" t="s">
        <v>46</v>
      </c>
      <c r="D81" s="136"/>
      <c r="E81" s="136"/>
      <c r="F81" s="137"/>
      <c r="G81" s="403"/>
      <c r="H81" s="404"/>
      <c r="I81" s="404"/>
      <c r="J81" s="404"/>
      <c r="K81" s="404"/>
      <c r="L81" s="404"/>
      <c r="M81" s="404"/>
      <c r="N81" s="404"/>
      <c r="O81" s="404"/>
      <c r="P81" s="404"/>
      <c r="Q81" s="404"/>
      <c r="R81" s="404"/>
      <c r="S81" s="404"/>
      <c r="T81" s="404"/>
      <c r="U81" s="404"/>
      <c r="V81" s="404"/>
      <c r="W81" s="404"/>
      <c r="X81" s="405"/>
    </row>
    <row r="82" spans="2:24" ht="22.5" customHeight="1">
      <c r="B82" s="2"/>
      <c r="C82" s="135" t="s">
        <v>49</v>
      </c>
      <c r="D82" s="136"/>
      <c r="E82" s="136"/>
      <c r="F82" s="137"/>
      <c r="G82" s="343" t="s">
        <v>23</v>
      </c>
      <c r="H82" s="343"/>
      <c r="I82" s="344"/>
      <c r="J82" s="345"/>
      <c r="K82" s="345"/>
      <c r="L82" s="346"/>
      <c r="M82" s="343" t="s">
        <v>19</v>
      </c>
      <c r="N82" s="343"/>
      <c r="O82" s="138"/>
      <c r="P82" s="139"/>
      <c r="Q82" s="139"/>
      <c r="R82" s="140"/>
      <c r="S82" s="351" t="s">
        <v>47</v>
      </c>
      <c r="T82" s="352"/>
      <c r="U82" s="339" t="s">
        <v>58</v>
      </c>
      <c r="V82" s="340"/>
      <c r="W82" s="341"/>
      <c r="X82" s="342"/>
    </row>
    <row r="83" spans="2:24" ht="22.5" customHeight="1">
      <c r="B83" s="2"/>
      <c r="C83" s="135" t="s">
        <v>50</v>
      </c>
      <c r="D83" s="136"/>
      <c r="E83" s="136"/>
      <c r="F83" s="137"/>
      <c r="G83" s="343" t="s">
        <v>48</v>
      </c>
      <c r="H83" s="343"/>
      <c r="I83" s="344" t="s">
        <v>55</v>
      </c>
      <c r="J83" s="345"/>
      <c r="K83" s="345"/>
      <c r="L83" s="346"/>
      <c r="M83" s="347"/>
      <c r="N83" s="347"/>
      <c r="O83" s="348"/>
      <c r="P83" s="349"/>
      <c r="Q83" s="349"/>
      <c r="R83" s="350"/>
      <c r="S83" s="351" t="s">
        <v>38</v>
      </c>
      <c r="T83" s="352"/>
      <c r="U83" s="344" t="s">
        <v>55</v>
      </c>
      <c r="V83" s="345"/>
      <c r="W83" s="345"/>
      <c r="X83" s="346"/>
    </row>
    <row r="84" spans="2:24" ht="22.5" customHeight="1">
      <c r="B84" s="2"/>
      <c r="C84" s="135" t="s">
        <v>353</v>
      </c>
      <c r="D84" s="136"/>
      <c r="E84" s="136"/>
      <c r="F84" s="137"/>
      <c r="G84" s="138"/>
      <c r="H84" s="139"/>
      <c r="I84" s="139"/>
      <c r="J84" s="139"/>
      <c r="K84" s="139"/>
      <c r="L84" s="139"/>
      <c r="M84" s="139"/>
      <c r="N84" s="139"/>
      <c r="O84" s="139"/>
      <c r="P84" s="139"/>
      <c r="Q84" s="139"/>
      <c r="R84" s="139"/>
      <c r="S84" s="139"/>
      <c r="T84" s="139"/>
      <c r="U84" s="139"/>
      <c r="V84" s="139"/>
      <c r="W84" s="139"/>
      <c r="X84" s="140"/>
    </row>
    <row r="85" spans="2:24" ht="22.5" customHeight="1">
      <c r="B85" s="2"/>
      <c r="C85" s="135" t="s">
        <v>51</v>
      </c>
      <c r="D85" s="136"/>
      <c r="E85" s="136"/>
      <c r="F85" s="137"/>
      <c r="G85" s="138" t="s">
        <v>354</v>
      </c>
      <c r="H85" s="139"/>
      <c r="I85" s="139"/>
      <c r="J85" s="139"/>
      <c r="K85" s="139"/>
      <c r="L85" s="139"/>
      <c r="M85" s="139"/>
      <c r="N85" s="139"/>
      <c r="O85" s="139"/>
      <c r="P85" s="139"/>
      <c r="Q85" s="139"/>
      <c r="R85" s="139"/>
      <c r="S85" s="139"/>
      <c r="T85" s="139"/>
      <c r="U85" s="139"/>
      <c r="V85" s="139"/>
      <c r="W85" s="139"/>
      <c r="X85" s="140"/>
    </row>
    <row r="86" spans="2:24" ht="18.75" customHeight="1">
      <c r="B86" s="2"/>
      <c r="C86" s="2"/>
      <c r="D86" s="2"/>
      <c r="E86" s="2"/>
      <c r="F86" s="2"/>
      <c r="G86" s="2"/>
      <c r="H86" s="2"/>
      <c r="I86" s="2"/>
      <c r="J86" s="2"/>
      <c r="K86" s="2"/>
      <c r="L86" s="2"/>
      <c r="M86" s="2"/>
      <c r="N86" s="2"/>
      <c r="O86" s="2"/>
      <c r="P86" s="2"/>
      <c r="Q86" s="2"/>
      <c r="R86" s="2"/>
      <c r="S86" s="2"/>
      <c r="T86" s="2"/>
      <c r="U86" s="2"/>
      <c r="V86" s="2"/>
      <c r="W86" s="2"/>
      <c r="X86" s="2"/>
    </row>
    <row r="87" spans="2:24" ht="18.75" customHeight="1">
      <c r="B87" s="2"/>
      <c r="C87" s="5"/>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93" spans="2:24" s="3" customFormat="1" hidden="1">
      <c r="C93" s="4" t="s">
        <v>6</v>
      </c>
      <c r="G93" s="3" t="s">
        <v>26</v>
      </c>
    </row>
    <row r="94" spans="2:24" s="3" customFormat="1" hidden="1">
      <c r="C94" s="4" t="s">
        <v>8</v>
      </c>
    </row>
    <row r="95" spans="2:24" s="3" customFormat="1" hidden="1">
      <c r="C95" s="4" t="s">
        <v>13</v>
      </c>
    </row>
    <row r="96" spans="2:24" s="3" customFormat="1" hidden="1">
      <c r="C96" s="4" t="s">
        <v>14</v>
      </c>
    </row>
    <row r="97" spans="3:3" s="3" customFormat="1" hidden="1"/>
    <row r="98" spans="3:3" s="3" customFormat="1" hidden="1">
      <c r="C98" s="4" t="s">
        <v>12</v>
      </c>
    </row>
    <row r="99" spans="3:3" s="3" customFormat="1" hidden="1">
      <c r="C99" s="4" t="s">
        <v>5</v>
      </c>
    </row>
    <row r="100" spans="3:3" s="3" customFormat="1" hidden="1">
      <c r="C100" s="4" t="s">
        <v>10</v>
      </c>
    </row>
    <row r="101" spans="3:3" s="3" customFormat="1" hidden="1">
      <c r="C101" s="4" t="s">
        <v>7</v>
      </c>
    </row>
    <row r="102" spans="3:3" s="3" customFormat="1" hidden="1">
      <c r="C102" s="4" t="s">
        <v>15</v>
      </c>
    </row>
    <row r="103" spans="3:3" s="3" customFormat="1" hidden="1">
      <c r="C103" s="4" t="s">
        <v>18</v>
      </c>
    </row>
    <row r="104" spans="3:3" s="3" customFormat="1" hidden="1">
      <c r="C104" s="4" t="s">
        <v>4</v>
      </c>
    </row>
    <row r="105" spans="3:3" s="3" customFormat="1" hidden="1">
      <c r="C105" s="4" t="s">
        <v>11</v>
      </c>
    </row>
    <row r="106" spans="3:3" s="3" customFormat="1">
      <c r="C106" s="4"/>
    </row>
  </sheetData>
  <sheetProtection sheet="1" formatCells="0" formatColumns="0" formatRows="0"/>
  <mergeCells count="271">
    <mergeCell ref="G72:I72"/>
    <mergeCell ref="O65:P65"/>
    <mergeCell ref="Q65:U65"/>
    <mergeCell ref="C25:F27"/>
    <mergeCell ref="G25:N25"/>
    <mergeCell ref="O25:X25"/>
    <mergeCell ref="C15:F15"/>
    <mergeCell ref="G15:X15"/>
    <mergeCell ref="M43:N44"/>
    <mergeCell ref="O43:X44"/>
    <mergeCell ref="S33:X33"/>
    <mergeCell ref="S34:X34"/>
    <mergeCell ref="S35:X35"/>
    <mergeCell ref="S36:X36"/>
    <mergeCell ref="S37:X37"/>
    <mergeCell ref="S38:X38"/>
    <mergeCell ref="H39:N39"/>
    <mergeCell ref="H40:N40"/>
    <mergeCell ref="P31:R31"/>
    <mergeCell ref="G35:N37"/>
    <mergeCell ref="G28:H28"/>
    <mergeCell ref="I28:X28"/>
    <mergeCell ref="S40:X40"/>
    <mergeCell ref="S32:X32"/>
    <mergeCell ref="G21:P21"/>
    <mergeCell ref="Q21:X21"/>
    <mergeCell ref="S39:X39"/>
    <mergeCell ref="S29:X30"/>
    <mergeCell ref="G30:N34"/>
    <mergeCell ref="S31:X31"/>
    <mergeCell ref="C76:F78"/>
    <mergeCell ref="G76:X78"/>
    <mergeCell ref="C81:F81"/>
    <mergeCell ref="G81:X81"/>
    <mergeCell ref="G73:I73"/>
    <mergeCell ref="M45:N46"/>
    <mergeCell ref="O45:X46"/>
    <mergeCell ref="G63:H63"/>
    <mergeCell ref="I63:K63"/>
    <mergeCell ref="L63:N63"/>
    <mergeCell ref="O63:P63"/>
    <mergeCell ref="G66:X66"/>
    <mergeCell ref="V55:X55"/>
    <mergeCell ref="L56:N56"/>
    <mergeCell ref="G71:I71"/>
    <mergeCell ref="G65:H65"/>
    <mergeCell ref="I65:K65"/>
    <mergeCell ref="L65:N65"/>
    <mergeCell ref="C29:F40"/>
    <mergeCell ref="P33:P40"/>
    <mergeCell ref="Q33:R33"/>
    <mergeCell ref="Q34:R34"/>
    <mergeCell ref="Q35:R35"/>
    <mergeCell ref="Q36:R36"/>
    <mergeCell ref="Q37:R37"/>
    <mergeCell ref="Q38:R38"/>
    <mergeCell ref="Q39:R39"/>
    <mergeCell ref="Q40:R40"/>
    <mergeCell ref="G29:H29"/>
    <mergeCell ref="I29:N29"/>
    <mergeCell ref="P29:R30"/>
    <mergeCell ref="G38:N38"/>
    <mergeCell ref="P32:R32"/>
    <mergeCell ref="C84:F84"/>
    <mergeCell ref="G84:X84"/>
    <mergeCell ref="U82:V82"/>
    <mergeCell ref="W82:X82"/>
    <mergeCell ref="C83:F83"/>
    <mergeCell ref="G83:H83"/>
    <mergeCell ref="I83:L83"/>
    <mergeCell ref="M83:N83"/>
    <mergeCell ref="O83:R83"/>
    <mergeCell ref="S83:T83"/>
    <mergeCell ref="U83:X83"/>
    <mergeCell ref="C82:F82"/>
    <mergeCell ref="G82:H82"/>
    <mergeCell ref="I82:L82"/>
    <mergeCell ref="M82:N82"/>
    <mergeCell ref="O82:R82"/>
    <mergeCell ref="S82:T82"/>
    <mergeCell ref="G64:H64"/>
    <mergeCell ref="I64:K64"/>
    <mergeCell ref="L64:N64"/>
    <mergeCell ref="O64:P64"/>
    <mergeCell ref="Q64:U64"/>
    <mergeCell ref="O56:P56"/>
    <mergeCell ref="Q63:U63"/>
    <mergeCell ref="G62:H62"/>
    <mergeCell ref="I62:K62"/>
    <mergeCell ref="L62:N62"/>
    <mergeCell ref="O62:P62"/>
    <mergeCell ref="Q62:U62"/>
    <mergeCell ref="I57:K57"/>
    <mergeCell ref="G59:H59"/>
    <mergeCell ref="I59:K59"/>
    <mergeCell ref="L59:N59"/>
    <mergeCell ref="O59:P59"/>
    <mergeCell ref="G58:X58"/>
    <mergeCell ref="G61:H61"/>
    <mergeCell ref="I61:K61"/>
    <mergeCell ref="L61:N61"/>
    <mergeCell ref="O61:P61"/>
    <mergeCell ref="Q61:U61"/>
    <mergeCell ref="Q59:U59"/>
    <mergeCell ref="C28:F28"/>
    <mergeCell ref="C16:F17"/>
    <mergeCell ref="G16:X17"/>
    <mergeCell ref="G60:H60"/>
    <mergeCell ref="I60:K60"/>
    <mergeCell ref="L60:N60"/>
    <mergeCell ref="O60:P60"/>
    <mergeCell ref="Q60:U60"/>
    <mergeCell ref="C49:F50"/>
    <mergeCell ref="G51:H51"/>
    <mergeCell ref="I51:K51"/>
    <mergeCell ref="G55:H55"/>
    <mergeCell ref="I55:K55"/>
    <mergeCell ref="G56:H56"/>
    <mergeCell ref="I56:K56"/>
    <mergeCell ref="G57:H57"/>
    <mergeCell ref="G54:H54"/>
    <mergeCell ref="I54:K54"/>
    <mergeCell ref="C51:F54"/>
    <mergeCell ref="D55:E55"/>
    <mergeCell ref="D56:E56"/>
    <mergeCell ref="D57:E57"/>
    <mergeCell ref="C59:F62"/>
    <mergeCell ref="O55:P55"/>
    <mergeCell ref="K22:L22"/>
    <mergeCell ref="M22:X22"/>
    <mergeCell ref="N7:O7"/>
    <mergeCell ref="C9:X9"/>
    <mergeCell ref="C11:X11"/>
    <mergeCell ref="C12:X12"/>
    <mergeCell ref="C13:F14"/>
    <mergeCell ref="G13:X14"/>
    <mergeCell ref="G53:H53"/>
    <mergeCell ref="I53:K53"/>
    <mergeCell ref="C45:F46"/>
    <mergeCell ref="O19:P19"/>
    <mergeCell ref="Q19:X19"/>
    <mergeCell ref="G20:H20"/>
    <mergeCell ref="I20:N20"/>
    <mergeCell ref="O20:P20"/>
    <mergeCell ref="Q20:X20"/>
    <mergeCell ref="C18:F20"/>
    <mergeCell ref="G18:H18"/>
    <mergeCell ref="I18:J18"/>
    <mergeCell ref="G52:H52"/>
    <mergeCell ref="I52:K52"/>
    <mergeCell ref="C47:F48"/>
    <mergeCell ref="G47:H48"/>
    <mergeCell ref="G22:H22"/>
    <mergeCell ref="G45:H46"/>
    <mergeCell ref="M5:M7"/>
    <mergeCell ref="R2:S2"/>
    <mergeCell ref="T2:X2"/>
    <mergeCell ref="C3:F3"/>
    <mergeCell ref="N5:O5"/>
    <mergeCell ref="P5:X5"/>
    <mergeCell ref="N6:O6"/>
    <mergeCell ref="P6:X6"/>
    <mergeCell ref="C43:F44"/>
    <mergeCell ref="G26:L26"/>
    <mergeCell ref="K18:L18"/>
    <mergeCell ref="M18:X18"/>
    <mergeCell ref="G19:H19"/>
    <mergeCell ref="I19:N19"/>
    <mergeCell ref="Q23:X23"/>
    <mergeCell ref="G24:H24"/>
    <mergeCell ref="I24:N24"/>
    <mergeCell ref="O24:P24"/>
    <mergeCell ref="Q24:X24"/>
    <mergeCell ref="M26:X26"/>
    <mergeCell ref="C21:F24"/>
    <mergeCell ref="I22:J22"/>
    <mergeCell ref="G23:H23"/>
    <mergeCell ref="I23:N23"/>
    <mergeCell ref="O23:P23"/>
    <mergeCell ref="G27:H27"/>
    <mergeCell ref="I27:N27"/>
    <mergeCell ref="O27:P27"/>
    <mergeCell ref="Q27:X27"/>
    <mergeCell ref="V57:X57"/>
    <mergeCell ref="V54:X54"/>
    <mergeCell ref="L55:N55"/>
    <mergeCell ref="O47:R48"/>
    <mergeCell ref="T47:W48"/>
    <mergeCell ref="S47:S48"/>
    <mergeCell ref="X47:X48"/>
    <mergeCell ref="G49:H50"/>
    <mergeCell ref="M49:N50"/>
    <mergeCell ref="O49:P49"/>
    <mergeCell ref="O50:P50"/>
    <mergeCell ref="Q50:X50"/>
    <mergeCell ref="Q49:X49"/>
    <mergeCell ref="M47:N48"/>
    <mergeCell ref="Q55:U55"/>
    <mergeCell ref="G43:H44"/>
    <mergeCell ref="G67:X67"/>
    <mergeCell ref="G69:I69"/>
    <mergeCell ref="G70:I70"/>
    <mergeCell ref="D63:E63"/>
    <mergeCell ref="D64:E64"/>
    <mergeCell ref="D65:E65"/>
    <mergeCell ref="L51:N51"/>
    <mergeCell ref="O51:P51"/>
    <mergeCell ref="Q51:U51"/>
    <mergeCell ref="V51:X51"/>
    <mergeCell ref="L52:N52"/>
    <mergeCell ref="O52:P52"/>
    <mergeCell ref="Q52:U52"/>
    <mergeCell ref="V52:X52"/>
    <mergeCell ref="L53:N53"/>
    <mergeCell ref="O53:P53"/>
    <mergeCell ref="Q53:U53"/>
    <mergeCell ref="V53:X53"/>
    <mergeCell ref="L54:N54"/>
    <mergeCell ref="O54:P54"/>
    <mergeCell ref="Q54:U54"/>
    <mergeCell ref="L57:N57"/>
    <mergeCell ref="O57:P57"/>
    <mergeCell ref="Q57:U57"/>
    <mergeCell ref="S70:X70"/>
    <mergeCell ref="S73:X73"/>
    <mergeCell ref="S74:X74"/>
    <mergeCell ref="P68:R68"/>
    <mergeCell ref="D75:E75"/>
    <mergeCell ref="J70:K70"/>
    <mergeCell ref="J73:K73"/>
    <mergeCell ref="J68:K68"/>
    <mergeCell ref="M69:N69"/>
    <mergeCell ref="J74:K74"/>
    <mergeCell ref="M68:N68"/>
    <mergeCell ref="M70:N70"/>
    <mergeCell ref="M73:N73"/>
    <mergeCell ref="M74:N74"/>
    <mergeCell ref="G74:I74"/>
    <mergeCell ref="J69:K69"/>
    <mergeCell ref="C67:F70"/>
    <mergeCell ref="D73:E73"/>
    <mergeCell ref="D74:E74"/>
    <mergeCell ref="J71:K71"/>
    <mergeCell ref="M71:N71"/>
    <mergeCell ref="G75:I75"/>
    <mergeCell ref="J75:M75"/>
    <mergeCell ref="O75:X75"/>
    <mergeCell ref="P7:S7"/>
    <mergeCell ref="T7:U7"/>
    <mergeCell ref="V7:X7"/>
    <mergeCell ref="P71:Q71"/>
    <mergeCell ref="J72:K72"/>
    <mergeCell ref="M72:N72"/>
    <mergeCell ref="P72:Q72"/>
    <mergeCell ref="S71:X71"/>
    <mergeCell ref="C85:F85"/>
    <mergeCell ref="G85:X85"/>
    <mergeCell ref="Q56:U56"/>
    <mergeCell ref="V56:X56"/>
    <mergeCell ref="W59:X59"/>
    <mergeCell ref="W60:X60"/>
    <mergeCell ref="W61:X61"/>
    <mergeCell ref="W62:X62"/>
    <mergeCell ref="W63:X63"/>
    <mergeCell ref="W64:X64"/>
    <mergeCell ref="W65:X65"/>
    <mergeCell ref="P69:Q69"/>
    <mergeCell ref="P70:Q70"/>
    <mergeCell ref="P73:Q73"/>
    <mergeCell ref="P74:Q74"/>
    <mergeCell ref="S69:X69"/>
  </mergeCells>
  <phoneticPr fontId="14"/>
  <conditionalFormatting sqref="T2:X2">
    <cfRule type="expression" dxfId="100" priority="165">
      <formula>$T$2&lt;&gt;""</formula>
    </cfRule>
  </conditionalFormatting>
  <conditionalFormatting sqref="P5:X5">
    <cfRule type="expression" dxfId="99" priority="164">
      <formula>$P$5&lt;&gt;""</formula>
    </cfRule>
  </conditionalFormatting>
  <conditionalFormatting sqref="P6:X6">
    <cfRule type="expression" dxfId="98" priority="163">
      <formula>P6&lt;&gt;""</formula>
    </cfRule>
  </conditionalFormatting>
  <conditionalFormatting sqref="G13:X14">
    <cfRule type="expression" dxfId="97" priority="162">
      <formula>AND($G$13&lt;&gt;"",$G$13&lt;&gt;"〇〇の研究")</formula>
    </cfRule>
  </conditionalFormatting>
  <conditionalFormatting sqref="I52:K52">
    <cfRule type="expression" dxfId="96" priority="155">
      <formula>I52&lt;&gt;""</formula>
    </cfRule>
  </conditionalFormatting>
  <conditionalFormatting sqref="I60:K60">
    <cfRule type="expression" dxfId="95" priority="151">
      <formula>I60&lt;&gt;""</formula>
    </cfRule>
  </conditionalFormatting>
  <conditionalFormatting sqref="L60:N60">
    <cfRule type="expression" dxfId="94" priority="150">
      <formula>L60&lt;&gt;""</formula>
    </cfRule>
  </conditionalFormatting>
  <conditionalFormatting sqref="O60:P60">
    <cfRule type="expression" dxfId="93" priority="149">
      <formula>O60&lt;&gt;""</formula>
    </cfRule>
  </conditionalFormatting>
  <conditionalFormatting sqref="Q60:U65">
    <cfRule type="expression" dxfId="92" priority="148">
      <formula>Q60&lt;&gt;""</formula>
    </cfRule>
  </conditionalFormatting>
  <conditionalFormatting sqref="I27:N27">
    <cfRule type="expression" dxfId="91" priority="137">
      <formula>I27&lt;&gt;""</formula>
    </cfRule>
  </conditionalFormatting>
  <conditionalFormatting sqref="M26:X26">
    <cfRule type="expression" dxfId="90" priority="136">
      <formula>M26&lt;&gt;""</formula>
    </cfRule>
  </conditionalFormatting>
  <conditionalFormatting sqref="Q27:X27">
    <cfRule type="expression" dxfId="89" priority="131">
      <formula>Q27&lt;&gt;""</formula>
    </cfRule>
  </conditionalFormatting>
  <conditionalFormatting sqref="O31:S31 O32:P32 S32 O33:S33 O34:R39 O40:S40 O29:P29 O30 S29">
    <cfRule type="expression" dxfId="88" priority="1">
      <formula>$Y$40=FALSE</formula>
    </cfRule>
  </conditionalFormatting>
  <conditionalFormatting sqref="I57:K57">
    <cfRule type="expression" dxfId="87" priority="123">
      <formula>I57&lt;&gt;""</formula>
    </cfRule>
  </conditionalFormatting>
  <conditionalFormatting sqref="I55:K55">
    <cfRule type="expression" dxfId="86" priority="120">
      <formula>$I$55&lt;&gt;""</formula>
    </cfRule>
  </conditionalFormatting>
  <conditionalFormatting sqref="I56:K56">
    <cfRule type="expression" dxfId="85" priority="119">
      <formula>$I$56&lt;&gt;""</formula>
    </cfRule>
  </conditionalFormatting>
  <conditionalFormatting sqref="L61:N65">
    <cfRule type="expression" dxfId="84" priority="112">
      <formula>L61&lt;&gt;""</formula>
    </cfRule>
  </conditionalFormatting>
  <conditionalFormatting sqref="O61:P65">
    <cfRule type="expression" dxfId="83" priority="111">
      <formula>O61&lt;&gt;""</formula>
    </cfRule>
  </conditionalFormatting>
  <conditionalFormatting sqref="G39">
    <cfRule type="expression" dxfId="82" priority="105">
      <formula>$Y$39=TRUE</formula>
    </cfRule>
  </conditionalFormatting>
  <conditionalFormatting sqref="G40">
    <cfRule type="expression" dxfId="81" priority="104">
      <formula>$Y$40=TRUE</formula>
    </cfRule>
  </conditionalFormatting>
  <conditionalFormatting sqref="G76:X78">
    <cfRule type="expression" dxfId="80" priority="103">
      <formula>$G$76&lt;&gt;""</formula>
    </cfRule>
  </conditionalFormatting>
  <conditionalFormatting sqref="G66">
    <cfRule type="expression" dxfId="79" priority="99">
      <formula>$I$57&lt;&gt;""</formula>
    </cfRule>
  </conditionalFormatting>
  <conditionalFormatting sqref="S29">
    <cfRule type="expression" dxfId="78" priority="98">
      <formula>$Y$40=TRUE</formula>
    </cfRule>
  </conditionalFormatting>
  <conditionalFormatting sqref="S29">
    <cfRule type="expression" dxfId="77" priority="97">
      <formula>S29&lt;&gt;""</formula>
    </cfRule>
  </conditionalFormatting>
  <conditionalFormatting sqref="S34">
    <cfRule type="expression" dxfId="76" priority="74">
      <formula>$Y$40=FALSE</formula>
    </cfRule>
  </conditionalFormatting>
  <conditionalFormatting sqref="S35">
    <cfRule type="expression" dxfId="75" priority="76">
      <formula>$Y$40=FALSE</formula>
    </cfRule>
  </conditionalFormatting>
  <conditionalFormatting sqref="S36">
    <cfRule type="expression" dxfId="74" priority="79">
      <formula>$Y$40=FALSE</formula>
    </cfRule>
  </conditionalFormatting>
  <conditionalFormatting sqref="S37">
    <cfRule type="expression" dxfId="73" priority="80">
      <formula>$Y$40=FALSE</formula>
    </cfRule>
  </conditionalFormatting>
  <conditionalFormatting sqref="S38">
    <cfRule type="expression" dxfId="72" priority="73">
      <formula>$Y$40=FALSE</formula>
    </cfRule>
  </conditionalFormatting>
  <conditionalFormatting sqref="S39">
    <cfRule type="expression" dxfId="71" priority="69">
      <formula>$Y$40=FALSE</formula>
    </cfRule>
  </conditionalFormatting>
  <conditionalFormatting sqref="I29">
    <cfRule type="expression" dxfId="70" priority="70">
      <formula>$I$29&lt;&gt;"選択してください"</formula>
    </cfRule>
  </conditionalFormatting>
  <conditionalFormatting sqref="S32:X32">
    <cfRule type="expression" dxfId="69" priority="78">
      <formula>$S$32&lt;&gt;""</formula>
    </cfRule>
  </conditionalFormatting>
  <conditionalFormatting sqref="I22:J22">
    <cfRule type="expression" dxfId="68" priority="67">
      <formula>I22&lt;&gt;"〒"</formula>
    </cfRule>
  </conditionalFormatting>
  <conditionalFormatting sqref="M22:X22">
    <cfRule type="expression" dxfId="67" priority="66">
      <formula>M22&lt;&gt;""</formula>
    </cfRule>
  </conditionalFormatting>
  <conditionalFormatting sqref="I23:N23">
    <cfRule type="expression" dxfId="66" priority="65">
      <formula>I23&lt;&gt;""</formula>
    </cfRule>
  </conditionalFormatting>
  <conditionalFormatting sqref="I24:N24">
    <cfRule type="expression" dxfId="65" priority="64">
      <formula>I24&lt;&gt;""</formula>
    </cfRule>
  </conditionalFormatting>
  <conditionalFormatting sqref="Q23:X23">
    <cfRule type="expression" dxfId="64" priority="63">
      <formula>Q23&lt;&gt;""</formula>
    </cfRule>
  </conditionalFormatting>
  <conditionalFormatting sqref="Q24:X24">
    <cfRule type="expression" dxfId="63" priority="62">
      <formula>Q24&lt;&gt;""</formula>
    </cfRule>
  </conditionalFormatting>
  <conditionalFormatting sqref="Q21">
    <cfRule type="expression" dxfId="62" priority="60">
      <formula>Q21&lt;&gt;"選択してください"</formula>
    </cfRule>
  </conditionalFormatting>
  <conditionalFormatting sqref="G22:X24">
    <cfRule type="expression" dxfId="61" priority="61">
      <formula>$Q$21&lt;&gt;"異なる（以下に記入して下さい）"</formula>
    </cfRule>
  </conditionalFormatting>
  <conditionalFormatting sqref="G15">
    <cfRule type="expression" dxfId="60" priority="58">
      <formula>$G$15&lt;&gt;""</formula>
    </cfRule>
  </conditionalFormatting>
  <conditionalFormatting sqref="M43:X44">
    <cfRule type="expression" dxfId="59" priority="56">
      <formula>$Y$44=TRUE</formula>
    </cfRule>
  </conditionalFormatting>
  <conditionalFormatting sqref="O43:X44">
    <cfRule type="expression" dxfId="58" priority="57">
      <formula>$O$43&lt;&gt;""</formula>
    </cfRule>
  </conditionalFormatting>
  <conditionalFormatting sqref="G45">
    <cfRule type="expression" dxfId="57" priority="55">
      <formula>AND($G$43&lt;&gt;"",$G$43&lt;"××するため")</formula>
    </cfRule>
  </conditionalFormatting>
  <conditionalFormatting sqref="M45:X46">
    <cfRule type="expression" dxfId="56" priority="53">
      <formula>$Y$46=TRUE</formula>
    </cfRule>
  </conditionalFormatting>
  <conditionalFormatting sqref="O45:X46">
    <cfRule type="expression" dxfId="55" priority="54">
      <formula>$O$45&lt;&gt;""</formula>
    </cfRule>
  </conditionalFormatting>
  <conditionalFormatting sqref="G47">
    <cfRule type="expression" dxfId="54" priority="52">
      <formula>AND($G$43&lt;&gt;"",$G$43&lt;"××するため")</formula>
    </cfRule>
  </conditionalFormatting>
  <conditionalFormatting sqref="M48:N48 M47:O47 S47:T47 X47">
    <cfRule type="expression" dxfId="53" priority="50">
      <formula>$Y$48=TRUE</formula>
    </cfRule>
  </conditionalFormatting>
  <conditionalFormatting sqref="O47 S47:T47 X47">
    <cfRule type="expression" dxfId="52" priority="51">
      <formula>$T$47&lt;&gt;""</formula>
    </cfRule>
  </conditionalFormatting>
  <conditionalFormatting sqref="G49">
    <cfRule type="expression" dxfId="51" priority="49">
      <formula>AND($G$43&lt;&gt;"",$G$43&lt;"××するため")</formula>
    </cfRule>
  </conditionalFormatting>
  <conditionalFormatting sqref="M49:Q50">
    <cfRule type="expression" dxfId="50" priority="46">
      <formula>$Y$50=TRUE</formula>
    </cfRule>
  </conditionalFormatting>
  <conditionalFormatting sqref="Q49:X50">
    <cfRule type="expression" dxfId="49" priority="48">
      <formula>OR($Q$49&lt;&gt;"",$Q$50&lt;&gt;"")</formula>
    </cfRule>
  </conditionalFormatting>
  <conditionalFormatting sqref="G59:X66">
    <cfRule type="expression" dxfId="48" priority="19">
      <formula>$Y$60=TRUE</formula>
    </cfRule>
  </conditionalFormatting>
  <conditionalFormatting sqref="S71:X71">
    <cfRule type="expression" dxfId="47" priority="42">
      <formula>($P$69+$P$70)*0.3&gt;$P$71</formula>
    </cfRule>
  </conditionalFormatting>
  <conditionalFormatting sqref="J69:K69">
    <cfRule type="expression" dxfId="46" priority="41">
      <formula>$J$69&lt;&gt;""</formula>
    </cfRule>
  </conditionalFormatting>
  <conditionalFormatting sqref="J70:K72">
    <cfRule type="expression" dxfId="45" priority="40">
      <formula>$J70&lt;&gt;""</formula>
    </cfRule>
  </conditionalFormatting>
  <conditionalFormatting sqref="J73:K73">
    <cfRule type="expression" dxfId="44" priority="39">
      <formula>$J$73&lt;&gt;""</formula>
    </cfRule>
  </conditionalFormatting>
  <conditionalFormatting sqref="M69:N69">
    <cfRule type="expression" dxfId="43" priority="38">
      <formula>$M$69&lt;&gt;""</formula>
    </cfRule>
  </conditionalFormatting>
  <conditionalFormatting sqref="M70:N72">
    <cfRule type="expression" dxfId="42" priority="37">
      <formula>$M70&lt;&gt;""</formula>
    </cfRule>
  </conditionalFormatting>
  <conditionalFormatting sqref="M73:N73">
    <cfRule type="expression" dxfId="41" priority="36">
      <formula>$M$73&lt;&gt;""</formula>
    </cfRule>
  </conditionalFormatting>
  <conditionalFormatting sqref="G67:X67 G68:P68 S68:X68 G69:X75">
    <cfRule type="expression" dxfId="40" priority="35">
      <formula>$Y$69=TRUE</formula>
    </cfRule>
  </conditionalFormatting>
  <conditionalFormatting sqref="L52:N52">
    <cfRule type="expression" dxfId="39" priority="34">
      <formula>L52&lt;&gt;""</formula>
    </cfRule>
  </conditionalFormatting>
  <conditionalFormatting sqref="O52:P52">
    <cfRule type="expression" dxfId="38" priority="33">
      <formula>O52&lt;&gt;""</formula>
    </cfRule>
  </conditionalFormatting>
  <conditionalFormatting sqref="Q52:U57">
    <cfRule type="expression" dxfId="37" priority="32">
      <formula>Q52&lt;&gt;""</formula>
    </cfRule>
  </conditionalFormatting>
  <conditionalFormatting sqref="L53:N57">
    <cfRule type="expression" dxfId="36" priority="31">
      <formula>L53&lt;&gt;""</formula>
    </cfRule>
  </conditionalFormatting>
  <conditionalFormatting sqref="O53:P57">
    <cfRule type="expression" dxfId="35" priority="30">
      <formula>O53&lt;&gt;""</formula>
    </cfRule>
  </conditionalFormatting>
  <conditionalFormatting sqref="V52:X57">
    <cfRule type="expression" dxfId="34" priority="29">
      <formula>V52&lt;&gt;""</formula>
    </cfRule>
  </conditionalFormatting>
  <conditionalFormatting sqref="I53:K53">
    <cfRule type="expression" dxfId="33" priority="45">
      <formula>$I$53&lt;&gt;""</formula>
    </cfRule>
  </conditionalFormatting>
  <conditionalFormatting sqref="I54:K54">
    <cfRule type="expression" dxfId="32" priority="26">
      <formula>$I$54&lt;&gt;""</formula>
    </cfRule>
  </conditionalFormatting>
  <conditionalFormatting sqref="I61:K61">
    <cfRule type="expression" dxfId="31" priority="44">
      <formula>$I$61&lt;&gt;""</formula>
    </cfRule>
  </conditionalFormatting>
  <conditionalFormatting sqref="I62:K62">
    <cfRule type="expression" dxfId="30" priority="25">
      <formula>$I$62&lt;&gt;""</formula>
    </cfRule>
  </conditionalFormatting>
  <conditionalFormatting sqref="I63:K63">
    <cfRule type="expression" dxfId="29" priority="24">
      <formula>$I$63&lt;&gt;""</formula>
    </cfRule>
  </conditionalFormatting>
  <conditionalFormatting sqref="I64:K64">
    <cfRule type="expression" dxfId="28" priority="23">
      <formula>$I$64&lt;&gt;""</formula>
    </cfRule>
  </conditionalFormatting>
  <conditionalFormatting sqref="I65:K65">
    <cfRule type="expression" dxfId="27" priority="22">
      <formula>$I$65&lt;&gt;""</formula>
    </cfRule>
  </conditionalFormatting>
  <conditionalFormatting sqref="G51:X58">
    <cfRule type="expression" dxfId="26" priority="20">
      <formula>$Y$52=TRUE</formula>
    </cfRule>
  </conditionalFormatting>
  <conditionalFormatting sqref="W60:X65">
    <cfRule type="expression" dxfId="25" priority="21">
      <formula>W60&lt;&gt;""</formula>
    </cfRule>
  </conditionalFormatting>
  <conditionalFormatting sqref="I18:J18">
    <cfRule type="expression" dxfId="24" priority="17">
      <formula>I18&lt;&gt;"〒"</formula>
    </cfRule>
  </conditionalFormatting>
  <conditionalFormatting sqref="M18:X18">
    <cfRule type="expression" dxfId="23" priority="15">
      <formula>M18&lt;&gt;""</formula>
    </cfRule>
  </conditionalFormatting>
  <conditionalFormatting sqref="I19:N19">
    <cfRule type="expression" dxfId="22" priority="13">
      <formula>I19&lt;&gt;""</formula>
    </cfRule>
  </conditionalFormatting>
  <conditionalFormatting sqref="I20:N20">
    <cfRule type="expression" dxfId="21" priority="12">
      <formula>I20&lt;&gt;""</formula>
    </cfRule>
  </conditionalFormatting>
  <conditionalFormatting sqref="Q19:X19">
    <cfRule type="expression" dxfId="20" priority="10">
      <formula>Q19&lt;&gt;""</formula>
    </cfRule>
  </conditionalFormatting>
  <conditionalFormatting sqref="Q20:X20">
    <cfRule type="expression" dxfId="19" priority="9">
      <formula>Q20&lt;&gt;""</formula>
    </cfRule>
  </conditionalFormatting>
  <conditionalFormatting sqref="G16:X17">
    <cfRule type="expression" dxfId="18" priority="7">
      <formula>$G16&lt;&gt;""</formula>
    </cfRule>
  </conditionalFormatting>
  <conditionalFormatting sqref="O25:X25">
    <cfRule type="expression" dxfId="17" priority="5">
      <formula>$O25&lt;&gt;"選択してください"</formula>
    </cfRule>
  </conditionalFormatting>
  <conditionalFormatting sqref="G26:X27">
    <cfRule type="expression" dxfId="16" priority="4">
      <formula>$O$25&lt;&gt;"異なる（以下に記入して下さい）"</formula>
    </cfRule>
  </conditionalFormatting>
  <conditionalFormatting sqref="V7">
    <cfRule type="expression" dxfId="15" priority="3">
      <formula>V7&lt;&gt;""</formula>
    </cfRule>
  </conditionalFormatting>
  <conditionalFormatting sqref="P7:S7">
    <cfRule type="expression" dxfId="14" priority="2">
      <formula>$P$7&lt;&gt;""</formula>
    </cfRule>
  </conditionalFormatting>
  <conditionalFormatting sqref="S33:X39">
    <cfRule type="expression" dxfId="13" priority="81">
      <formula>$S$40&gt;0</formula>
    </cfRule>
  </conditionalFormatting>
  <dataValidations count="14">
    <dataValidation type="list" allowBlank="1" showInputMessage="1" showErrorMessage="1" sqref="I83:L83 O83:R83 U83:X83" xr:uid="{8A555D68-1834-4060-93A7-E34B07B64240}">
      <formula1>"あり,なし"</formula1>
    </dataValidation>
    <dataValidation type="list" allowBlank="1" showInputMessage="1" showErrorMessage="1" sqref="U82:V82"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81:X81" xr:uid="{4FB5CAC2-C860-434F-B4A2-FEF39DCB89C8}">
      <formula1>1</formula1>
    </dataValidation>
    <dataValidation type="custom" errorStyle="warning" allowBlank="1" showInputMessage="1" showErrorMessage="1" errorTitle="入力規則" error="研究料月額36,600円で割り切れない金額が入力されています。" sqref="J73 L73:M73 R73 O73" xr:uid="{A7B57CCA-17E3-4F75-B5A6-D6061A53C4AD}">
      <formula1>MOD(J73,36600)=0</formula1>
    </dataValidation>
    <dataValidation type="whole" operator="greaterThanOrEqual" allowBlank="1" showInputMessage="1" showErrorMessage="1" sqref="J69 P69 M69"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73 L70:L72 O70:R72" xr:uid="{9C79CC21-1A99-4899-AC23-EA92FB20F8DD}">
      <formula1>L69*0.3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57:K57 I65:K65" xr:uid="{961899B8-CE42-4C45-8EAA-EC7D0C0E6BA3}"/>
    <dataValidation type="list" allowBlank="1" showInputMessage="1" showErrorMessage="1" sqref="G53:H57 G61:H65"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70:K72 M70:N72" xr:uid="{40B55044-84CD-4295-8CB2-2522D7B762AD}"/>
    <dataValidation type="list" errorStyle="warning" allowBlank="1" showInputMessage="1" showErrorMessage="1" promptTitle="研究料の計上をお願いします。" prompt="_x000a_企業等共同研究員は、企業等に在籍したまま共同研究のために本学に派遣される研究員を指します。該当する場合、本欄に○印を付し、右欄に本学への派遣期間を記入してください。_x000a__x000a_※月単位の受入となり、受入にかかる経費は研究員1人当たり月額36,600円が必要です。" sqref="V60:V65" xr:uid="{1511C6E2-FDC8-4CD6-9350-FF2DB18990B6}">
      <formula1>"×,○"</formula1>
    </dataValidation>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s>
  <hyperlinks>
    <hyperlink ref="G66:X66" location="'【様式】別紙（研究担当者が７名以上の場合）'!D13" display="7名以上参画する場合は次シート「【様式】別紙（研究担当者が７名以上の場合）」に記載してください。" xr:uid="{B0FE1CD6-ECBE-4AA5-86BA-8DA6FE34C870}"/>
    <hyperlink ref="G58:X58"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s>
  <printOptions horizontalCentered="1"/>
  <pageMargins left="0.31496062992125984" right="0.31496062992125984" top="0.51181102362204722" bottom="0.47244094488188981" header="0.31496062992125984" footer="0.31496062992125984"/>
  <pageSetup paperSize="9" scale="72" fitToHeight="2" orientation="portrait" r:id="rId1"/>
  <rowBreaks count="1" manualBreakCount="1">
    <brk id="50" min="1" max="23" man="1"/>
  </rowBreaks>
  <drawing r:id="rId2"/>
  <legacyDrawing r:id="rId3"/>
  <controls>
    <mc:AlternateContent xmlns:mc="http://schemas.openxmlformats.org/markup-compatibility/2006">
      <mc:Choice Requires="x14">
        <control shapeId="13373" r:id="rId4" name="OptionButton1">
          <controlPr defaultSize="0" autoLine="0" autoPict="0" linkedCell="Y43" r:id="rId5">
            <anchor moveWithCells="1">
              <from>
                <xdr:col>8</xdr:col>
                <xdr:colOff>152400</xdr:colOff>
                <xdr:row>42</xdr:row>
                <xdr:rowOff>31750</xdr:rowOff>
              </from>
              <to>
                <xdr:col>12</xdr:col>
                <xdr:colOff>19050</xdr:colOff>
                <xdr:row>42</xdr:row>
                <xdr:rowOff>279400</xdr:rowOff>
              </to>
            </anchor>
          </controlPr>
        </control>
      </mc:Choice>
      <mc:Fallback>
        <control shapeId="13373" r:id="rId4" name="OptionButton1"/>
      </mc:Fallback>
    </mc:AlternateContent>
    <mc:AlternateContent xmlns:mc="http://schemas.openxmlformats.org/markup-compatibility/2006">
      <mc:Choice Requires="x14">
        <control shapeId="13376" r:id="rId6" name="OptionButton2">
          <controlPr defaultSize="0" autoLine="0" linkedCell="Y44" r:id="rId7">
            <anchor moveWithCells="1">
              <from>
                <xdr:col>8</xdr:col>
                <xdr:colOff>146050</xdr:colOff>
                <xdr:row>43</xdr:row>
                <xdr:rowOff>19050</xdr:rowOff>
              </from>
              <to>
                <xdr:col>11</xdr:col>
                <xdr:colOff>361950</xdr:colOff>
                <xdr:row>43</xdr:row>
                <xdr:rowOff>266700</xdr:rowOff>
              </to>
            </anchor>
          </controlPr>
        </control>
      </mc:Choice>
      <mc:Fallback>
        <control shapeId="13376" r:id="rId6" name="OptionButton2"/>
      </mc:Fallback>
    </mc:AlternateContent>
    <mc:AlternateContent xmlns:mc="http://schemas.openxmlformats.org/markup-compatibility/2006">
      <mc:Choice Requires="x14">
        <control shapeId="13383" r:id="rId8" name="変更あり">
          <controlPr defaultSize="0" autoLine="0" autoPict="0" linkedCell="Y45" r:id="rId9">
            <anchor moveWithCells="1">
              <from>
                <xdr:col>8</xdr:col>
                <xdr:colOff>152400</xdr:colOff>
                <xdr:row>44</xdr:row>
                <xdr:rowOff>88900</xdr:rowOff>
              </from>
              <to>
                <xdr:col>11</xdr:col>
                <xdr:colOff>450850</xdr:colOff>
                <xdr:row>45</xdr:row>
                <xdr:rowOff>50800</xdr:rowOff>
              </to>
            </anchor>
          </controlPr>
        </control>
      </mc:Choice>
      <mc:Fallback>
        <control shapeId="13383" r:id="rId8" name="変更あり"/>
      </mc:Fallback>
    </mc:AlternateContent>
    <mc:AlternateContent xmlns:mc="http://schemas.openxmlformats.org/markup-compatibility/2006">
      <mc:Choice Requires="x14">
        <control shapeId="13384" r:id="rId10" name="OptionButton3">
          <controlPr defaultSize="0" autoLine="0" linkedCell="Y46" r:id="rId11">
            <anchor moveWithCells="1">
              <from>
                <xdr:col>8</xdr:col>
                <xdr:colOff>146050</xdr:colOff>
                <xdr:row>45</xdr:row>
                <xdr:rowOff>57150</xdr:rowOff>
              </from>
              <to>
                <xdr:col>11</xdr:col>
                <xdr:colOff>361950</xdr:colOff>
                <xdr:row>46</xdr:row>
                <xdr:rowOff>19050</xdr:rowOff>
              </to>
            </anchor>
          </controlPr>
        </control>
      </mc:Choice>
      <mc:Fallback>
        <control shapeId="13384" r:id="rId10" name="OptionButton3"/>
      </mc:Fallback>
    </mc:AlternateContent>
    <mc:AlternateContent xmlns:mc="http://schemas.openxmlformats.org/markup-compatibility/2006">
      <mc:Choice Requires="x14">
        <control shapeId="13386" r:id="rId12" name="OptionButton4">
          <controlPr defaultSize="0" autoLine="0" autoPict="0" linkedCell="Y47" r:id="rId13">
            <anchor moveWithCells="1">
              <from>
                <xdr:col>8</xdr:col>
                <xdr:colOff>133350</xdr:colOff>
                <xdr:row>46</xdr:row>
                <xdr:rowOff>76200</xdr:rowOff>
              </from>
              <to>
                <xdr:col>11</xdr:col>
                <xdr:colOff>374650</xdr:colOff>
                <xdr:row>47</xdr:row>
                <xdr:rowOff>38100</xdr:rowOff>
              </to>
            </anchor>
          </controlPr>
        </control>
      </mc:Choice>
      <mc:Fallback>
        <control shapeId="13386" r:id="rId12" name="OptionButton4"/>
      </mc:Fallback>
    </mc:AlternateContent>
    <mc:AlternateContent xmlns:mc="http://schemas.openxmlformats.org/markup-compatibility/2006">
      <mc:Choice Requires="x14">
        <control shapeId="13387" r:id="rId14" name="OptionButton5">
          <controlPr defaultSize="0" autoLine="0" linkedCell="Y48" r:id="rId15">
            <anchor moveWithCells="1">
              <from>
                <xdr:col>8</xdr:col>
                <xdr:colOff>127000</xdr:colOff>
                <xdr:row>47</xdr:row>
                <xdr:rowOff>50800</xdr:rowOff>
              </from>
              <to>
                <xdr:col>11</xdr:col>
                <xdr:colOff>342900</xdr:colOff>
                <xdr:row>48</xdr:row>
                <xdr:rowOff>12700</xdr:rowOff>
              </to>
            </anchor>
          </controlPr>
        </control>
      </mc:Choice>
      <mc:Fallback>
        <control shapeId="13387" r:id="rId14" name="OptionButton5"/>
      </mc:Fallback>
    </mc:AlternateContent>
    <mc:AlternateContent xmlns:mc="http://schemas.openxmlformats.org/markup-compatibility/2006">
      <mc:Choice Requires="x14">
        <control shapeId="13389" r:id="rId16" name="OptionButton6">
          <controlPr defaultSize="0" autoLine="0" linkedCell="Y49" r:id="rId17">
            <anchor moveWithCells="1">
              <from>
                <xdr:col>8</xdr:col>
                <xdr:colOff>127000</xdr:colOff>
                <xdr:row>48</xdr:row>
                <xdr:rowOff>88900</xdr:rowOff>
              </from>
              <to>
                <xdr:col>12</xdr:col>
                <xdr:colOff>38100</xdr:colOff>
                <xdr:row>49</xdr:row>
                <xdr:rowOff>50800</xdr:rowOff>
              </to>
            </anchor>
          </controlPr>
        </control>
      </mc:Choice>
      <mc:Fallback>
        <control shapeId="13389" r:id="rId16" name="OptionButton6"/>
      </mc:Fallback>
    </mc:AlternateContent>
    <mc:AlternateContent xmlns:mc="http://schemas.openxmlformats.org/markup-compatibility/2006">
      <mc:Choice Requires="x14">
        <control shapeId="13390" r:id="rId18" name="OptionButton7">
          <controlPr defaultSize="0" autoLine="0" linkedCell="Y50" r:id="rId19">
            <anchor moveWithCells="1">
              <from>
                <xdr:col>8</xdr:col>
                <xdr:colOff>114300</xdr:colOff>
                <xdr:row>49</xdr:row>
                <xdr:rowOff>57150</xdr:rowOff>
              </from>
              <to>
                <xdr:col>12</xdr:col>
                <xdr:colOff>25400</xdr:colOff>
                <xdr:row>50</xdr:row>
                <xdr:rowOff>19050</xdr:rowOff>
              </to>
            </anchor>
          </controlPr>
        </control>
      </mc:Choice>
      <mc:Fallback>
        <control shapeId="13390" r:id="rId18" name="OptionButton7"/>
      </mc:Fallback>
    </mc:AlternateContent>
    <mc:AlternateContent xmlns:mc="http://schemas.openxmlformats.org/markup-compatibility/2006">
      <mc:Choice Requires="x14">
        <control shapeId="13392" r:id="rId20" name="OptionButton8">
          <controlPr defaultSize="0" autoLine="0" linkedCell="Y51" r:id="rId21">
            <anchor moveWithCells="1">
              <from>
                <xdr:col>3</xdr:col>
                <xdr:colOff>50800</xdr:colOff>
                <xdr:row>55</xdr:row>
                <xdr:rowOff>38100</xdr:rowOff>
              </from>
              <to>
                <xdr:col>5</xdr:col>
                <xdr:colOff>44450</xdr:colOff>
                <xdr:row>56</xdr:row>
                <xdr:rowOff>0</xdr:rowOff>
              </to>
            </anchor>
          </controlPr>
        </control>
      </mc:Choice>
      <mc:Fallback>
        <control shapeId="13392" r:id="rId20" name="OptionButton8"/>
      </mc:Fallback>
    </mc:AlternateContent>
    <mc:AlternateContent xmlns:mc="http://schemas.openxmlformats.org/markup-compatibility/2006">
      <mc:Choice Requires="x14">
        <control shapeId="13393" r:id="rId22" name="OptionButton9">
          <controlPr defaultSize="0" autoLine="0" linkedCell="Y52" r:id="rId23">
            <anchor moveWithCells="1">
              <from>
                <xdr:col>3</xdr:col>
                <xdr:colOff>50800</xdr:colOff>
                <xdr:row>56</xdr:row>
                <xdr:rowOff>38100</xdr:rowOff>
              </from>
              <to>
                <xdr:col>5</xdr:col>
                <xdr:colOff>44450</xdr:colOff>
                <xdr:row>57</xdr:row>
                <xdr:rowOff>0</xdr:rowOff>
              </to>
            </anchor>
          </controlPr>
        </control>
      </mc:Choice>
      <mc:Fallback>
        <control shapeId="13393" r:id="rId22" name="OptionButton9"/>
      </mc:Fallback>
    </mc:AlternateContent>
    <mc:AlternateContent xmlns:mc="http://schemas.openxmlformats.org/markup-compatibility/2006">
      <mc:Choice Requires="x14">
        <control shapeId="13395" r:id="rId24" name="OptionButton10">
          <controlPr defaultSize="0" autoLine="0" autoPict="0" linkedCell="Y59" r:id="rId25">
            <anchor moveWithCells="1">
              <from>
                <xdr:col>3</xdr:col>
                <xdr:colOff>12700</xdr:colOff>
                <xdr:row>63</xdr:row>
                <xdr:rowOff>38100</xdr:rowOff>
              </from>
              <to>
                <xdr:col>4</xdr:col>
                <xdr:colOff>469900</xdr:colOff>
                <xdr:row>63</xdr:row>
                <xdr:rowOff>552450</xdr:rowOff>
              </to>
            </anchor>
          </controlPr>
        </control>
      </mc:Choice>
      <mc:Fallback>
        <control shapeId="13395" r:id="rId24" name="OptionButton10"/>
      </mc:Fallback>
    </mc:AlternateContent>
    <mc:AlternateContent xmlns:mc="http://schemas.openxmlformats.org/markup-compatibility/2006">
      <mc:Choice Requires="x14">
        <control shapeId="13396" r:id="rId26" name="OptionButton11">
          <controlPr defaultSize="0" autoLine="0" linkedCell="Y60" r:id="rId27">
            <anchor moveWithCells="1">
              <from>
                <xdr:col>3</xdr:col>
                <xdr:colOff>12700</xdr:colOff>
                <xdr:row>64</xdr:row>
                <xdr:rowOff>19050</xdr:rowOff>
              </from>
              <to>
                <xdr:col>5</xdr:col>
                <xdr:colOff>63500</xdr:colOff>
                <xdr:row>64</xdr:row>
                <xdr:rowOff>533400</xdr:rowOff>
              </to>
            </anchor>
          </controlPr>
        </control>
      </mc:Choice>
      <mc:Fallback>
        <control shapeId="13396" r:id="rId26" name="OptionButton11"/>
      </mc:Fallback>
    </mc:AlternateContent>
    <mc:AlternateContent xmlns:mc="http://schemas.openxmlformats.org/markup-compatibility/2006">
      <mc:Choice Requires="x14">
        <control shapeId="13400" r:id="rId28" name="OptionButton12">
          <controlPr defaultSize="0" autoLine="0" linkedCell="Y68" r:id="rId29">
            <anchor moveWithCells="1">
              <from>
                <xdr:col>3</xdr:col>
                <xdr:colOff>19050</xdr:colOff>
                <xdr:row>72</xdr:row>
                <xdr:rowOff>304800</xdr:rowOff>
              </from>
              <to>
                <xdr:col>5</xdr:col>
                <xdr:colOff>69850</xdr:colOff>
                <xdr:row>74</xdr:row>
                <xdr:rowOff>25400</xdr:rowOff>
              </to>
            </anchor>
          </controlPr>
        </control>
      </mc:Choice>
      <mc:Fallback>
        <control shapeId="13400" r:id="rId28" name="OptionButton12"/>
      </mc:Fallback>
    </mc:AlternateContent>
    <mc:AlternateContent xmlns:mc="http://schemas.openxmlformats.org/markup-compatibility/2006">
      <mc:Choice Requires="x14">
        <control shapeId="13401" r:id="rId30" name="OptionButton13">
          <controlPr defaultSize="0" autoLine="0" linkedCell="Y69" r:id="rId31">
            <anchor moveWithCells="1">
              <from>
                <xdr:col>3</xdr:col>
                <xdr:colOff>19050</xdr:colOff>
                <xdr:row>74</xdr:row>
                <xdr:rowOff>12700</xdr:rowOff>
              </from>
              <to>
                <xdr:col>5</xdr:col>
                <xdr:colOff>69850</xdr:colOff>
                <xdr:row>75</xdr:row>
                <xdr:rowOff>0</xdr:rowOff>
              </to>
            </anchor>
          </controlPr>
        </control>
      </mc:Choice>
      <mc:Fallback>
        <control shapeId="13401" r:id="rId30" name="OptionButton13"/>
      </mc:Fallback>
    </mc:AlternateContent>
    <mc:AlternateContent xmlns:mc="http://schemas.openxmlformats.org/markup-compatibility/2006">
      <mc:Choice Requires="x14">
        <control shapeId="13315" r:id="rId32" name="Check Box 3">
          <controlPr defaultSize="0" autoFill="0" autoLine="0" autoPict="0">
            <anchor moveWithCells="1">
              <from>
                <xdr:col>6</xdr:col>
                <xdr:colOff>127000</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33" name="Check Box 4">
          <controlPr defaultSize="0" autoFill="0" autoLine="0" autoPict="0">
            <anchor moveWithCells="1">
              <from>
                <xdr:col>6</xdr:col>
                <xdr:colOff>127000</xdr:colOff>
                <xdr:row>38</xdr:row>
                <xdr:rowOff>38100</xdr:rowOff>
              </from>
              <to>
                <xdr:col>6</xdr:col>
                <xdr:colOff>361950</xdr:colOff>
                <xdr:row>38</xdr:row>
                <xdr:rowOff>266700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topLeftCell="A5" zoomScale="70" zoomScaleNormal="70" workbookViewId="0">
      <selection activeCell="J12" sqref="J12:Q12"/>
    </sheetView>
  </sheetViews>
  <sheetFormatPr defaultRowHeight="13"/>
  <cols>
    <col min="2" max="2" width="19.08984375" customWidth="1"/>
    <col min="3" max="3" width="13.90625" customWidth="1"/>
    <col min="4" max="4" width="15.453125" customWidth="1"/>
    <col min="5" max="5" width="23.453125" customWidth="1"/>
    <col min="6" max="6" width="9.453125" customWidth="1"/>
    <col min="7" max="7" width="40.6328125" customWidth="1"/>
    <col min="8" max="8" width="30.453125" customWidth="1"/>
    <col min="9" max="9" width="30.90625" customWidth="1"/>
  </cols>
  <sheetData>
    <row r="1" spans="2:17" ht="41.5">
      <c r="B1" s="44" t="s">
        <v>102</v>
      </c>
      <c r="K1" s="45"/>
      <c r="L1" s="45"/>
      <c r="M1" s="45"/>
    </row>
    <row r="3" spans="2:17" ht="45" customHeight="1">
      <c r="B3" s="445" t="s">
        <v>31</v>
      </c>
      <c r="C3" s="19" t="s">
        <v>24</v>
      </c>
      <c r="D3" s="19" t="s">
        <v>2</v>
      </c>
      <c r="E3" s="19" t="s">
        <v>21</v>
      </c>
      <c r="F3" s="19" t="s">
        <v>1</v>
      </c>
      <c r="G3" s="19" t="s">
        <v>98</v>
      </c>
      <c r="H3" s="19" t="s">
        <v>164</v>
      </c>
      <c r="J3" s="448" t="s">
        <v>130</v>
      </c>
      <c r="K3" s="448"/>
      <c r="L3" s="448"/>
      <c r="M3" s="448"/>
      <c r="N3" s="448"/>
      <c r="O3" s="448"/>
      <c r="P3" s="448"/>
      <c r="Q3" s="448"/>
    </row>
    <row r="4" spans="2:17" ht="45" customHeight="1">
      <c r="B4" s="446"/>
      <c r="C4" s="15" t="s">
        <v>53</v>
      </c>
      <c r="D4" s="20"/>
      <c r="E4" s="18"/>
      <c r="F4" s="18"/>
      <c r="G4" s="21"/>
      <c r="H4" s="75"/>
    </row>
    <row r="5" spans="2:17" ht="45" customHeight="1">
      <c r="B5" s="446"/>
      <c r="C5" s="15" t="s">
        <v>53</v>
      </c>
      <c r="D5" s="17"/>
      <c r="E5" s="17"/>
      <c r="F5" s="17"/>
      <c r="G5" s="22"/>
      <c r="H5" s="22"/>
    </row>
    <row r="6" spans="2:17" ht="45" customHeight="1">
      <c r="B6" s="446"/>
      <c r="C6" s="15" t="s">
        <v>53</v>
      </c>
      <c r="D6" s="17"/>
      <c r="E6" s="17"/>
      <c r="F6" s="17"/>
      <c r="G6" s="22"/>
      <c r="H6" s="22"/>
    </row>
    <row r="7" spans="2:17" ht="45" customHeight="1">
      <c r="B7" s="446"/>
      <c r="C7" s="15" t="s">
        <v>53</v>
      </c>
      <c r="D7" s="17"/>
      <c r="E7" s="17"/>
      <c r="F7" s="17"/>
      <c r="G7" s="22"/>
      <c r="H7" s="22"/>
    </row>
    <row r="8" spans="2:17" ht="45" customHeight="1">
      <c r="B8" s="446"/>
      <c r="C8" s="15" t="s">
        <v>53</v>
      </c>
      <c r="D8" s="17"/>
      <c r="E8" s="17"/>
      <c r="F8" s="17"/>
      <c r="G8" s="22"/>
      <c r="H8" s="22"/>
    </row>
    <row r="9" spans="2:17" ht="45" customHeight="1">
      <c r="B9" s="447"/>
      <c r="C9" s="23" t="s">
        <v>53</v>
      </c>
      <c r="D9" s="16"/>
      <c r="E9" s="16"/>
      <c r="F9" s="16"/>
      <c r="G9" s="24"/>
      <c r="H9" s="24"/>
    </row>
    <row r="10" spans="2:17" ht="22" customHeight="1">
      <c r="B10" s="28" t="s">
        <v>99</v>
      </c>
    </row>
    <row r="11" spans="2:17" ht="22" customHeight="1"/>
    <row r="12" spans="2:17" ht="45" customHeight="1">
      <c r="B12" s="445" t="s">
        <v>100</v>
      </c>
      <c r="C12" s="19" t="s">
        <v>24</v>
      </c>
      <c r="D12" s="19" t="s">
        <v>2</v>
      </c>
      <c r="E12" s="19" t="s">
        <v>21</v>
      </c>
      <c r="F12" s="19" t="s">
        <v>1</v>
      </c>
      <c r="G12" s="19" t="s">
        <v>98</v>
      </c>
      <c r="H12" s="19" t="s">
        <v>163</v>
      </c>
      <c r="I12" s="76" t="s">
        <v>165</v>
      </c>
      <c r="J12" s="449" t="s">
        <v>130</v>
      </c>
      <c r="K12" s="448"/>
      <c r="L12" s="448"/>
      <c r="M12" s="448"/>
      <c r="N12" s="448"/>
      <c r="O12" s="448"/>
      <c r="P12" s="448"/>
      <c r="Q12" s="448"/>
    </row>
    <row r="13" spans="2:17" ht="45" customHeight="1">
      <c r="B13" s="446"/>
      <c r="C13" s="15" t="s">
        <v>53</v>
      </c>
      <c r="D13" s="20"/>
      <c r="E13" s="18"/>
      <c r="F13" s="18"/>
      <c r="G13" s="21"/>
      <c r="H13" s="21"/>
      <c r="I13" s="25"/>
    </row>
    <row r="14" spans="2:17" ht="45" customHeight="1">
      <c r="B14" s="446"/>
      <c r="C14" s="15" t="s">
        <v>53</v>
      </c>
      <c r="D14" s="17"/>
      <c r="E14" s="17"/>
      <c r="F14" s="17"/>
      <c r="G14" s="22"/>
      <c r="H14" s="22"/>
      <c r="I14" s="26"/>
    </row>
    <row r="15" spans="2:17" ht="45" customHeight="1">
      <c r="B15" s="446"/>
      <c r="C15" s="15" t="s">
        <v>53</v>
      </c>
      <c r="D15" s="17"/>
      <c r="E15" s="17"/>
      <c r="F15" s="17"/>
      <c r="G15" s="22"/>
      <c r="H15" s="22"/>
      <c r="I15" s="26"/>
    </row>
    <row r="16" spans="2:17" ht="45" customHeight="1">
      <c r="B16" s="446"/>
      <c r="C16" s="15" t="s">
        <v>53</v>
      </c>
      <c r="D16" s="17"/>
      <c r="E16" s="17"/>
      <c r="F16" s="17"/>
      <c r="G16" s="22"/>
      <c r="H16" s="22"/>
      <c r="I16" s="26"/>
    </row>
    <row r="17" spans="2:9" ht="45" customHeight="1">
      <c r="B17" s="446"/>
      <c r="C17" s="15" t="s">
        <v>53</v>
      </c>
      <c r="D17" s="17"/>
      <c r="E17" s="17"/>
      <c r="F17" s="17"/>
      <c r="G17" s="22"/>
      <c r="H17" s="22"/>
      <c r="I17" s="26"/>
    </row>
    <row r="18" spans="2:9" ht="45" customHeight="1">
      <c r="B18" s="447"/>
      <c r="C18" s="23" t="s">
        <v>53</v>
      </c>
      <c r="D18" s="16"/>
      <c r="E18" s="16"/>
      <c r="F18" s="16"/>
      <c r="G18" s="24"/>
      <c r="H18" s="24"/>
      <c r="I18" s="27"/>
    </row>
    <row r="19" spans="2:9" ht="22" customHeight="1">
      <c r="B19" s="28" t="s">
        <v>101</v>
      </c>
    </row>
    <row r="21" spans="2:9" ht="68.25" customHeight="1"/>
  </sheetData>
  <mergeCells count="4">
    <mergeCell ref="B3:B9"/>
    <mergeCell ref="B12:B18"/>
    <mergeCell ref="J3:Q3"/>
    <mergeCell ref="J12:Q12"/>
  </mergeCells>
  <phoneticPr fontId="14"/>
  <dataValidations count="2">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変更申込書!G58" display="共同研究申込書本紙へ戻る" xr:uid="{929C64F1-C139-4028-B4DB-DF30DAADF253}"/>
    <hyperlink ref="J12:Q12" location="【様式】共同研究変更申込書!G66" display="共同研究申込書本紙へ戻る" xr:uid="{10C383B0-1201-40C1-8335-30BF0A65E454}"/>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topLeftCell="A11" workbookViewId="0">
      <selection activeCell="B14" sqref="B14:C14"/>
    </sheetView>
  </sheetViews>
  <sheetFormatPr defaultRowHeight="13"/>
  <cols>
    <col min="2" max="2" width="21.453125" customWidth="1"/>
    <col min="3" max="6" width="15.6328125" customWidth="1"/>
    <col min="7" max="7" width="12.6328125" customWidth="1"/>
    <col min="8" max="8" width="10.7265625" customWidth="1"/>
  </cols>
  <sheetData>
    <row r="1" spans="2:8" ht="34.5" customHeight="1" thickBot="1">
      <c r="B1" s="9" t="s">
        <v>126</v>
      </c>
    </row>
    <row r="2" spans="2:8" ht="27" customHeight="1" thickTop="1">
      <c r="B2" s="462" t="s">
        <v>106</v>
      </c>
      <c r="C2" s="453" t="s">
        <v>123</v>
      </c>
      <c r="D2" s="454"/>
      <c r="E2" s="454"/>
      <c r="F2" s="454"/>
      <c r="G2" s="454"/>
      <c r="H2" s="455"/>
    </row>
    <row r="3" spans="2:8" ht="13.5" customHeight="1">
      <c r="B3" s="463"/>
      <c r="C3" s="456"/>
      <c r="D3" s="457"/>
      <c r="E3" s="457"/>
      <c r="F3" s="457"/>
      <c r="G3" s="457"/>
      <c r="H3" s="458"/>
    </row>
    <row r="4" spans="2:8" ht="13.5" customHeight="1">
      <c r="B4" s="463"/>
      <c r="C4" s="35"/>
      <c r="D4" s="36"/>
      <c r="E4" s="36"/>
      <c r="F4" s="36"/>
      <c r="G4" s="36"/>
      <c r="H4" s="37"/>
    </row>
    <row r="5" spans="2:8" ht="13.5" customHeight="1">
      <c r="B5" s="463"/>
      <c r="C5" s="35"/>
      <c r="D5" s="39" t="s">
        <v>110</v>
      </c>
      <c r="E5" s="39" t="s">
        <v>111</v>
      </c>
      <c r="F5" s="39" t="s">
        <v>122</v>
      </c>
      <c r="G5" s="36"/>
      <c r="H5" s="37"/>
    </row>
    <row r="6" spans="2:8" ht="13.5" customHeight="1">
      <c r="B6" s="463"/>
      <c r="C6" s="35"/>
      <c r="D6" s="39" t="s">
        <v>112</v>
      </c>
      <c r="E6" s="38" t="s">
        <v>116</v>
      </c>
      <c r="F6" s="38" t="s">
        <v>119</v>
      </c>
      <c r="G6" s="36"/>
      <c r="H6" s="37"/>
    </row>
    <row r="7" spans="2:8" ht="13.5" customHeight="1">
      <c r="B7" s="463"/>
      <c r="C7" s="35"/>
      <c r="D7" s="39" t="s">
        <v>113</v>
      </c>
      <c r="E7" s="38" t="s">
        <v>117</v>
      </c>
      <c r="F7" s="38" t="s">
        <v>120</v>
      </c>
      <c r="G7" s="36"/>
      <c r="H7" s="37"/>
    </row>
    <row r="8" spans="2:8" ht="13.5" customHeight="1">
      <c r="B8" s="463"/>
      <c r="C8" s="35"/>
      <c r="D8" s="39" t="s">
        <v>114</v>
      </c>
      <c r="E8" s="38" t="s">
        <v>118</v>
      </c>
      <c r="F8" s="38" t="s">
        <v>120</v>
      </c>
      <c r="G8" s="36"/>
      <c r="H8" s="37"/>
    </row>
    <row r="9" spans="2:8" ht="13.5" customHeight="1">
      <c r="B9" s="463"/>
      <c r="C9" s="35"/>
      <c r="D9" s="39" t="s">
        <v>115</v>
      </c>
      <c r="E9" s="38" t="s">
        <v>118</v>
      </c>
      <c r="F9" s="38" t="s">
        <v>121</v>
      </c>
      <c r="G9" s="36"/>
      <c r="H9" s="37"/>
    </row>
    <row r="10" spans="2:8" ht="15" customHeight="1">
      <c r="B10" s="464"/>
      <c r="C10" s="32"/>
      <c r="D10" s="33"/>
      <c r="E10" s="33"/>
      <c r="F10" s="33"/>
      <c r="G10" s="33"/>
      <c r="H10" s="34"/>
    </row>
    <row r="11" spans="2:8" ht="32.25" customHeight="1">
      <c r="B11" s="30" t="s">
        <v>107</v>
      </c>
      <c r="C11" s="450" t="s">
        <v>108</v>
      </c>
      <c r="D11" s="451"/>
      <c r="E11" s="451"/>
      <c r="F11" s="451"/>
      <c r="G11" s="451"/>
      <c r="H11" s="452"/>
    </row>
    <row r="12" spans="2:8" ht="172.5" customHeight="1" thickBot="1">
      <c r="B12" s="31" t="s">
        <v>36</v>
      </c>
      <c r="C12" s="459" t="s">
        <v>109</v>
      </c>
      <c r="D12" s="460"/>
      <c r="E12" s="460"/>
      <c r="F12" s="460"/>
      <c r="G12" s="460"/>
      <c r="H12" s="461"/>
    </row>
    <row r="13" spans="2:8" ht="13.5" thickTop="1"/>
    <row r="14" spans="2:8" ht="21">
      <c r="B14" s="465" t="s">
        <v>125</v>
      </c>
      <c r="C14" s="465"/>
    </row>
  </sheetData>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共同研究変更申込書!G35" display="共同研究申込書 本紙へ戻る" xr:uid="{BBCB9C80-5908-49B7-9993-A90E3D24998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topLeftCell="A21" workbookViewId="0">
      <selection activeCell="C38" sqref="C38"/>
    </sheetView>
  </sheetViews>
  <sheetFormatPr defaultRowHeight="13"/>
  <cols>
    <col min="1" max="1" width="2.90625" customWidth="1"/>
    <col min="3" max="3" width="39" customWidth="1"/>
  </cols>
  <sheetData>
    <row r="1" spans="2:3" s="9" customFormat="1" ht="49.5" customHeight="1">
      <c r="B1" s="466" t="s">
        <v>95</v>
      </c>
      <c r="C1" s="466"/>
    </row>
    <row r="2" spans="2:3">
      <c r="B2" s="10">
        <v>1</v>
      </c>
      <c r="C2" s="10" t="s">
        <v>59</v>
      </c>
    </row>
    <row r="3" spans="2:3">
      <c r="B3" s="10">
        <v>2</v>
      </c>
      <c r="C3" s="10" t="s">
        <v>60</v>
      </c>
    </row>
    <row r="4" spans="2:3">
      <c r="B4" s="10">
        <v>3</v>
      </c>
      <c r="C4" s="10" t="s">
        <v>61</v>
      </c>
    </row>
    <row r="5" spans="2:3">
      <c r="B5" s="10">
        <v>4</v>
      </c>
      <c r="C5" s="10" t="s">
        <v>62</v>
      </c>
    </row>
    <row r="6" spans="2:3">
      <c r="B6" s="10">
        <v>5</v>
      </c>
      <c r="C6" s="10" t="s">
        <v>63</v>
      </c>
    </row>
    <row r="7" spans="2:3">
      <c r="B7" s="10">
        <v>6</v>
      </c>
      <c r="C7" s="10" t="s">
        <v>64</v>
      </c>
    </row>
    <row r="8" spans="2:3">
      <c r="B8" s="10">
        <v>7</v>
      </c>
      <c r="C8" s="10" t="s">
        <v>65</v>
      </c>
    </row>
    <row r="9" spans="2:3">
      <c r="B9" s="10">
        <v>8</v>
      </c>
      <c r="C9" s="10" t="s">
        <v>66</v>
      </c>
    </row>
    <row r="10" spans="2:3">
      <c r="B10" s="10">
        <v>9</v>
      </c>
      <c r="C10" s="10" t="s">
        <v>67</v>
      </c>
    </row>
    <row r="11" spans="2:3">
      <c r="B11" s="10">
        <v>10</v>
      </c>
      <c r="C11" s="10" t="s">
        <v>68</v>
      </c>
    </row>
    <row r="12" spans="2:3">
      <c r="B12" s="11">
        <v>11</v>
      </c>
      <c r="C12" s="10" t="s">
        <v>69</v>
      </c>
    </row>
    <row r="13" spans="2:3">
      <c r="B13" s="11">
        <v>12</v>
      </c>
      <c r="C13" s="10" t="s">
        <v>70</v>
      </c>
    </row>
    <row r="14" spans="2:3">
      <c r="B14" s="11">
        <v>13</v>
      </c>
      <c r="C14" s="10" t="s">
        <v>71</v>
      </c>
    </row>
    <row r="15" spans="2:3">
      <c r="B15" s="11">
        <v>14</v>
      </c>
      <c r="C15" s="10" t="s">
        <v>72</v>
      </c>
    </row>
    <row r="16" spans="2:3">
      <c r="B16" s="11">
        <v>15</v>
      </c>
      <c r="C16" s="10" t="s">
        <v>73</v>
      </c>
    </row>
    <row r="17" spans="2:3">
      <c r="B17" s="11">
        <v>16</v>
      </c>
      <c r="C17" s="10" t="s">
        <v>74</v>
      </c>
    </row>
    <row r="18" spans="2:3">
      <c r="B18" s="11">
        <v>17</v>
      </c>
      <c r="C18" s="10" t="s">
        <v>75</v>
      </c>
    </row>
    <row r="19" spans="2:3">
      <c r="B19" s="11">
        <v>18</v>
      </c>
      <c r="C19" s="10" t="s">
        <v>76</v>
      </c>
    </row>
    <row r="20" spans="2:3">
      <c r="B20" s="11">
        <v>19</v>
      </c>
      <c r="C20" s="10" t="s">
        <v>77</v>
      </c>
    </row>
    <row r="21" spans="2:3">
      <c r="B21" s="11">
        <v>20</v>
      </c>
      <c r="C21" s="10" t="s">
        <v>78</v>
      </c>
    </row>
    <row r="22" spans="2:3">
      <c r="B22" s="11">
        <v>21</v>
      </c>
      <c r="C22" s="10" t="s">
        <v>79</v>
      </c>
    </row>
    <row r="23" spans="2:3">
      <c r="B23" s="11">
        <v>22</v>
      </c>
      <c r="C23" s="10" t="s">
        <v>80</v>
      </c>
    </row>
    <row r="24" spans="2:3">
      <c r="B24" s="11">
        <v>23</v>
      </c>
      <c r="C24" s="10" t="s">
        <v>81</v>
      </c>
    </row>
    <row r="25" spans="2:3">
      <c r="B25" s="11">
        <v>24</v>
      </c>
      <c r="C25" s="10" t="s">
        <v>82</v>
      </c>
    </row>
    <row r="26" spans="2:3">
      <c r="B26" s="11">
        <v>25</v>
      </c>
      <c r="C26" s="10" t="s">
        <v>83</v>
      </c>
    </row>
    <row r="27" spans="2:3">
      <c r="B27" s="11">
        <v>26</v>
      </c>
      <c r="C27" s="10" t="s">
        <v>84</v>
      </c>
    </row>
    <row r="28" spans="2:3">
      <c r="B28" s="11">
        <v>27</v>
      </c>
      <c r="C28" s="10" t="s">
        <v>85</v>
      </c>
    </row>
    <row r="29" spans="2:3">
      <c r="B29" s="11">
        <v>28</v>
      </c>
      <c r="C29" s="10" t="s">
        <v>86</v>
      </c>
    </row>
    <row r="30" spans="2:3">
      <c r="B30" s="11">
        <v>29</v>
      </c>
      <c r="C30" s="10" t="s">
        <v>87</v>
      </c>
    </row>
    <row r="31" spans="2:3">
      <c r="B31" s="11">
        <v>30</v>
      </c>
      <c r="C31" s="10" t="s">
        <v>88</v>
      </c>
    </row>
    <row r="32" spans="2:3">
      <c r="B32" s="11">
        <v>31</v>
      </c>
      <c r="C32" s="10" t="s">
        <v>89</v>
      </c>
    </row>
    <row r="33" spans="2:3">
      <c r="B33" s="11">
        <v>32</v>
      </c>
      <c r="C33" s="10" t="s">
        <v>90</v>
      </c>
    </row>
    <row r="34" spans="2:3">
      <c r="B34" s="11">
        <v>33</v>
      </c>
      <c r="C34" s="10" t="s">
        <v>91</v>
      </c>
    </row>
    <row r="35" spans="2:3">
      <c r="B35" s="11">
        <v>34</v>
      </c>
      <c r="C35" s="10" t="s">
        <v>92</v>
      </c>
    </row>
    <row r="36" spans="2:3">
      <c r="B36" s="11">
        <v>35</v>
      </c>
      <c r="C36" s="10" t="s">
        <v>9</v>
      </c>
    </row>
    <row r="38" spans="2:3" ht="23.5">
      <c r="C38" s="71" t="s">
        <v>125</v>
      </c>
    </row>
  </sheetData>
  <mergeCells count="1">
    <mergeCell ref="B1:C1"/>
  </mergeCells>
  <phoneticPr fontId="14"/>
  <hyperlinks>
    <hyperlink ref="C38" location="【様式】共同研究変更申込書!S29"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N5"/>
  <sheetViews>
    <sheetView workbookViewId="0">
      <selection activeCell="B6" sqref="B6"/>
    </sheetView>
  </sheetViews>
  <sheetFormatPr defaultRowHeight="13"/>
  <cols>
    <col min="1" max="1" width="7.26953125" bestFit="1" customWidth="1"/>
    <col min="2" max="2" width="9.453125" bestFit="1" customWidth="1"/>
    <col min="7" max="7" width="30.7265625" customWidth="1"/>
    <col min="8" max="8" width="19.7265625" customWidth="1"/>
    <col min="26" max="26" width="10.453125" customWidth="1"/>
    <col min="27" max="27" width="10.453125" bestFit="1" customWidth="1"/>
    <col min="28" max="29" width="10.453125" customWidth="1"/>
    <col min="30" max="30" width="10.7265625" customWidth="1"/>
    <col min="118" max="118" width="13.453125" bestFit="1" customWidth="1"/>
  </cols>
  <sheetData>
    <row r="1" spans="1:118">
      <c r="A1" t="s">
        <v>166</v>
      </c>
      <c r="B1" t="s">
        <v>167</v>
      </c>
      <c r="C1" t="s">
        <v>168</v>
      </c>
      <c r="D1" s="78" t="s">
        <v>169</v>
      </c>
      <c r="E1" t="s">
        <v>170</v>
      </c>
      <c r="F1" s="78" t="s">
        <v>171</v>
      </c>
      <c r="G1" t="s">
        <v>292</v>
      </c>
      <c r="H1" t="s">
        <v>293</v>
      </c>
      <c r="I1" t="s">
        <v>172</v>
      </c>
      <c r="J1" t="s">
        <v>173</v>
      </c>
      <c r="K1" t="s">
        <v>174</v>
      </c>
      <c r="L1" t="s">
        <v>175</v>
      </c>
      <c r="M1" s="78" t="s">
        <v>176</v>
      </c>
      <c r="N1" t="s">
        <v>301</v>
      </c>
      <c r="O1" s="78" t="s">
        <v>302</v>
      </c>
      <c r="P1" t="s">
        <v>177</v>
      </c>
      <c r="Q1" t="s">
        <v>178</v>
      </c>
      <c r="R1" t="s">
        <v>179</v>
      </c>
      <c r="S1" t="s">
        <v>180</v>
      </c>
      <c r="T1" s="78" t="s">
        <v>181</v>
      </c>
      <c r="U1" t="s">
        <v>303</v>
      </c>
      <c r="V1" s="78" t="s">
        <v>304</v>
      </c>
      <c r="W1" t="s">
        <v>182</v>
      </c>
      <c r="X1" t="s">
        <v>183</v>
      </c>
      <c r="Y1" t="s">
        <v>184</v>
      </c>
      <c r="Z1" t="s">
        <v>185</v>
      </c>
      <c r="AA1" s="78" t="s">
        <v>186</v>
      </c>
      <c r="AB1" t="s">
        <v>305</v>
      </c>
      <c r="AC1" s="78" t="s">
        <v>306</v>
      </c>
      <c r="AD1" t="s">
        <v>187</v>
      </c>
      <c r="AE1" t="s">
        <v>188</v>
      </c>
      <c r="AF1" t="s">
        <v>189</v>
      </c>
      <c r="AG1" t="s">
        <v>190</v>
      </c>
      <c r="AH1" s="78" t="s">
        <v>191</v>
      </c>
      <c r="AI1" t="s">
        <v>307</v>
      </c>
      <c r="AJ1" s="78" t="s">
        <v>308</v>
      </c>
      <c r="AK1" t="s">
        <v>192</v>
      </c>
      <c r="AL1" t="s">
        <v>193</v>
      </c>
      <c r="AM1" t="s">
        <v>194</v>
      </c>
      <c r="AN1" t="s">
        <v>195</v>
      </c>
      <c r="AO1" s="78" t="s">
        <v>196</v>
      </c>
      <c r="AP1" t="s">
        <v>309</v>
      </c>
      <c r="AQ1" s="78" t="s">
        <v>310</v>
      </c>
      <c r="AR1" t="s">
        <v>197</v>
      </c>
      <c r="AS1" t="s">
        <v>198</v>
      </c>
      <c r="AT1" t="s">
        <v>199</v>
      </c>
      <c r="AU1" t="s">
        <v>200</v>
      </c>
      <c r="AV1" s="78" t="s">
        <v>201</v>
      </c>
      <c r="AW1" t="s">
        <v>311</v>
      </c>
      <c r="AX1" s="78" t="s">
        <v>312</v>
      </c>
      <c r="AY1" t="s">
        <v>202</v>
      </c>
      <c r="AZ1" t="s">
        <v>203</v>
      </c>
      <c r="BA1" t="s">
        <v>204</v>
      </c>
      <c r="BB1" t="s">
        <v>205</v>
      </c>
      <c r="BC1" s="78" t="s">
        <v>206</v>
      </c>
      <c r="BD1" t="s">
        <v>207</v>
      </c>
      <c r="BE1" t="s">
        <v>315</v>
      </c>
      <c r="BF1" t="s">
        <v>208</v>
      </c>
      <c r="BG1" t="s">
        <v>209</v>
      </c>
      <c r="BH1" t="s">
        <v>210</v>
      </c>
      <c r="BI1" t="s">
        <v>211</v>
      </c>
      <c r="BJ1" s="78" t="s">
        <v>212</v>
      </c>
      <c r="BK1" t="s">
        <v>213</v>
      </c>
      <c r="BL1" t="s">
        <v>316</v>
      </c>
      <c r="BM1" t="s">
        <v>214</v>
      </c>
      <c r="BN1" t="s">
        <v>215</v>
      </c>
      <c r="BO1" t="s">
        <v>216</v>
      </c>
      <c r="BP1" t="s">
        <v>217</v>
      </c>
      <c r="BQ1" s="78" t="s">
        <v>218</v>
      </c>
      <c r="BR1" t="s">
        <v>219</v>
      </c>
      <c r="BS1" t="s">
        <v>317</v>
      </c>
      <c r="BT1" t="s">
        <v>220</v>
      </c>
      <c r="BU1" t="s">
        <v>221</v>
      </c>
      <c r="BV1" t="s">
        <v>222</v>
      </c>
      <c r="BW1" t="s">
        <v>223</v>
      </c>
      <c r="BX1" s="78" t="s">
        <v>224</v>
      </c>
      <c r="BY1" t="s">
        <v>225</v>
      </c>
      <c r="BZ1" t="s">
        <v>318</v>
      </c>
      <c r="CA1" t="s">
        <v>226</v>
      </c>
      <c r="CB1" t="s">
        <v>227</v>
      </c>
      <c r="CC1" t="s">
        <v>228</v>
      </c>
      <c r="CD1" t="s">
        <v>229</v>
      </c>
      <c r="CE1" s="78" t="s">
        <v>230</v>
      </c>
      <c r="CF1" t="s">
        <v>231</v>
      </c>
      <c r="CG1" t="s">
        <v>232</v>
      </c>
      <c r="CH1" t="s">
        <v>233</v>
      </c>
      <c r="CI1" t="s">
        <v>234</v>
      </c>
      <c r="CJ1" t="s">
        <v>235</v>
      </c>
      <c r="CK1" t="s">
        <v>236</v>
      </c>
      <c r="CL1" s="78" t="s">
        <v>237</v>
      </c>
      <c r="CM1" t="s">
        <v>238</v>
      </c>
      <c r="CN1" t="s">
        <v>239</v>
      </c>
      <c r="CO1" t="s">
        <v>319</v>
      </c>
      <c r="CP1" t="s">
        <v>320</v>
      </c>
      <c r="CQ1" t="s">
        <v>356</v>
      </c>
      <c r="CR1" t="s">
        <v>321</v>
      </c>
      <c r="CS1" t="s">
        <v>322</v>
      </c>
      <c r="CT1" t="s">
        <v>323</v>
      </c>
      <c r="CU1" t="s">
        <v>324</v>
      </c>
      <c r="CV1" t="s">
        <v>325</v>
      </c>
      <c r="CW1" t="s">
        <v>357</v>
      </c>
      <c r="CX1" t="s">
        <v>326</v>
      </c>
      <c r="CY1" t="s">
        <v>327</v>
      </c>
      <c r="CZ1" t="s">
        <v>328</v>
      </c>
      <c r="DA1" t="s">
        <v>329</v>
      </c>
      <c r="DB1" t="s">
        <v>330</v>
      </c>
      <c r="DC1" t="s">
        <v>358</v>
      </c>
      <c r="DD1" t="s">
        <v>331</v>
      </c>
      <c r="DE1" t="s">
        <v>332</v>
      </c>
      <c r="DF1" t="s">
        <v>333</v>
      </c>
      <c r="DG1" t="s">
        <v>240</v>
      </c>
      <c r="DH1" t="s">
        <v>241</v>
      </c>
      <c r="DI1" t="s">
        <v>242</v>
      </c>
      <c r="DJ1" t="s">
        <v>243</v>
      </c>
      <c r="DK1" t="s">
        <v>337</v>
      </c>
      <c r="DL1" t="s">
        <v>338</v>
      </c>
      <c r="DM1" t="s">
        <v>339</v>
      </c>
      <c r="DN1" t="s">
        <v>377</v>
      </c>
    </row>
    <row r="2" spans="1:118">
      <c r="A2">
        <f>【様式】共同研究変更申込書!P6</f>
        <v>0</v>
      </c>
      <c r="B2">
        <f>【様式】共同研究変更申込書!G13</f>
        <v>0</v>
      </c>
      <c r="C2" t="str">
        <f>IF(【様式】共同研究変更申込書!$Y43,【様式】共同研究変更申込書!$O43,"原契約と同じ")</f>
        <v>原契約と同じ</v>
      </c>
      <c r="D2" s="78">
        <f>LEN(C2)</f>
        <v>6</v>
      </c>
      <c r="E2" t="str">
        <f>IF(【様式】共同研究変更申込書!$Y45,【様式】共同研究変更申込書!$O45,"原契約と同じ")</f>
        <v>原契約と同じ</v>
      </c>
      <c r="F2" s="78">
        <f>LEN(E2)</f>
        <v>6</v>
      </c>
      <c r="G2" t="str">
        <f>IF(【様式】共同研究変更申込書!$Y47,TEXT(【様式】共同研究変更申込書!$O47,"yyyy年m月d日")&amp;"から"&amp;TEXT(【様式】共同研究変更申込書!$T47,"yyyy年m月d日")&amp;"まで","原契約と同じ")</f>
        <v>原契約と同じ</v>
      </c>
      <c r="H2" t="str">
        <f>IF(【様式】共同研究変更申込書!$Y49,"甲："&amp;【様式】共同研究変更申込書!$Q49&amp;"　乙："&amp;【様式】共同研究変更申込書!$Q50,"原契約と同じ")</f>
        <v>原契約と同じ</v>
      </c>
      <c r="I2" t="str">
        <f>IF(【様式】共同研究変更申込書!$Y51,【様式】共同研究変更申込書!$I52,"原契約と同じ")</f>
        <v>原契約と同じ</v>
      </c>
      <c r="J2" s="98" t="str">
        <f>IF(【様式】共同研究変更申込書!$Y51,【様式】共同研究変更申込書!$L52,"")</f>
        <v/>
      </c>
      <c r="K2" s="98" t="str">
        <f>IF(【様式】共同研究変更申込書!$Y51,【様式】共同研究変更申込書!$O52,"")</f>
        <v/>
      </c>
      <c r="L2" s="98" t="str">
        <f>IF(【様式】共同研究変更申込書!$Y51,【様式】共同研究変更申込書!$Q52,"")</f>
        <v/>
      </c>
      <c r="M2" s="78">
        <f>LEN(L2)</f>
        <v>0</v>
      </c>
      <c r="N2" s="98" t="str">
        <f>IF(【様式】共同研究変更申込書!$Y51,【様式】共同研究変更申込書!$V52,"")</f>
        <v/>
      </c>
      <c r="O2" s="78">
        <f>LEN(N2)</f>
        <v>0</v>
      </c>
      <c r="P2" t="str">
        <f>IF(【様式】共同研究変更申込書!$I53="","",【様式】共同研究変更申込書!$I53&amp;IF(【様式】共同研究変更申込書!$G53="研究協力者",CHAR(10)&amp;"（研究協力者）",""))</f>
        <v/>
      </c>
      <c r="Q2" t="str">
        <f>IF(【様式】共同研究変更申込書!$L53="","",【様式】共同研究変更申込書!$L53)</f>
        <v/>
      </c>
      <c r="R2" t="str">
        <f>IF(【様式】共同研究変更申込書!$O53="","",【様式】共同研究変更申込書!$O53)</f>
        <v/>
      </c>
      <c r="S2" t="str">
        <f>IF(【様式】共同研究変更申込書!$Q53="","",【様式】共同研究変更申込書!$Q53)</f>
        <v/>
      </c>
      <c r="T2" s="78">
        <f>LEN(S2)</f>
        <v>0</v>
      </c>
      <c r="U2" t="str">
        <f>IF(【様式】共同研究変更申込書!$V53="","",【様式】共同研究変更申込書!$V53)</f>
        <v/>
      </c>
      <c r="V2" s="78">
        <f>LEN(U2)</f>
        <v>0</v>
      </c>
      <c r="W2" t="str">
        <f>IF(【様式】共同研究変更申込書!$I54="","",【様式】共同研究変更申込書!$I54&amp;IF(【様式】共同研究変更申込書!$G54="研究協力者",CHAR(10)&amp;"（研究協力者）",""))</f>
        <v/>
      </c>
      <c r="X2" t="str">
        <f>IF(【様式】共同研究変更申込書!$L54="","",【様式】共同研究変更申込書!$L54)</f>
        <v/>
      </c>
      <c r="Y2" t="str">
        <f>IF(【様式】共同研究変更申込書!$O54="","",【様式】共同研究変更申込書!$O54)</f>
        <v/>
      </c>
      <c r="Z2" t="str">
        <f>IF(【様式】共同研究変更申込書!$Q54="","",【様式】共同研究変更申込書!$Q54)</f>
        <v/>
      </c>
      <c r="AA2" s="78">
        <f>LEN(Z2)</f>
        <v>0</v>
      </c>
      <c r="AB2" t="str">
        <f>IF(【様式】共同研究変更申込書!$V54="","",【様式】共同研究変更申込書!$V54)</f>
        <v/>
      </c>
      <c r="AC2" s="78">
        <f>LEN(AB2)</f>
        <v>0</v>
      </c>
      <c r="AD2" t="str">
        <f>IF(【様式】共同研究変更申込書!$I55="","",【様式】共同研究変更申込書!$I55&amp;IF(【様式】共同研究変更申込書!$G55="研究協力者",CHAR(10)&amp;"（研究協力者）",""))</f>
        <v/>
      </c>
      <c r="AE2" t="str">
        <f>IF(【様式】共同研究変更申込書!$L55="","",【様式】共同研究変更申込書!$L55)</f>
        <v/>
      </c>
      <c r="AF2" t="str">
        <f>IF(【様式】共同研究変更申込書!$O55="","",【様式】共同研究変更申込書!$O55)</f>
        <v/>
      </c>
      <c r="AG2" t="str">
        <f>IF(【様式】共同研究変更申込書!$Q55="","",【様式】共同研究変更申込書!$Q55)</f>
        <v/>
      </c>
      <c r="AH2" s="78">
        <f>LEN(AG2)</f>
        <v>0</v>
      </c>
      <c r="AI2" t="str">
        <f>IF(【様式】共同研究変更申込書!$V55="","",【様式】共同研究変更申込書!$V55)</f>
        <v/>
      </c>
      <c r="AJ2" s="78">
        <f>LEN(AI2)</f>
        <v>0</v>
      </c>
      <c r="AK2" t="str">
        <f>IF(【様式】共同研究変更申込書!$I56="","",【様式】共同研究変更申込書!$I56&amp;IF(【様式】共同研究変更申込書!$G56="研究協力者",CHAR(10)&amp;"（研究協力者）",""))</f>
        <v/>
      </c>
      <c r="AL2" t="str">
        <f>IF(【様式】共同研究変更申込書!$L56="","",【様式】共同研究変更申込書!$L56)</f>
        <v/>
      </c>
      <c r="AM2" t="str">
        <f>IF(【様式】共同研究変更申込書!$O56="","",【様式】共同研究変更申込書!$O56)</f>
        <v/>
      </c>
      <c r="AN2" t="str">
        <f>IF(【様式】共同研究変更申込書!$Q56="","",【様式】共同研究変更申込書!$Q56)</f>
        <v/>
      </c>
      <c r="AO2" s="78">
        <f>LEN(AN2)</f>
        <v>0</v>
      </c>
      <c r="AP2" t="str">
        <f>IF(【様式】共同研究変更申込書!$V56="","",【様式】共同研究変更申込書!$V56)</f>
        <v/>
      </c>
      <c r="AQ2" s="78">
        <f>LEN(AP2)</f>
        <v>0</v>
      </c>
      <c r="AR2" t="str">
        <f>IF(【様式】共同研究変更申込書!$I57="","",【様式】共同研究変更申込書!$I57&amp;IF(【様式】共同研究変更申込書!$G57="研究協力者",CHAR(10)&amp;"（研究協力者）",""))</f>
        <v/>
      </c>
      <c r="AS2" t="str">
        <f>IF(【様式】共同研究変更申込書!$L57="","",【様式】共同研究変更申込書!$L57)</f>
        <v/>
      </c>
      <c r="AT2" t="str">
        <f>IF(【様式】共同研究変更申込書!$O57="","",【様式】共同研究変更申込書!$O57)</f>
        <v/>
      </c>
      <c r="AU2" t="str">
        <f>IF(【様式】共同研究変更申込書!$Q57="","",【様式】共同研究変更申込書!$Q57)</f>
        <v/>
      </c>
      <c r="AV2" s="78">
        <f>LEN(AU2)</f>
        <v>0</v>
      </c>
      <c r="AW2" t="str">
        <f>IF(【様式】共同研究変更申込書!$V57="","",【様式】共同研究変更申込書!$V57)</f>
        <v/>
      </c>
      <c r="AX2" s="78">
        <f>LEN(AW2)</f>
        <v>0</v>
      </c>
      <c r="AY2" t="str">
        <f>IF(【様式】共同研究変更申込書!$Y59,BD2&amp;【様式】共同研究変更申込書!$I60,"原契約と同じ")</f>
        <v>原契約と同じ</v>
      </c>
      <c r="AZ2" s="98" t="str">
        <f>IF(【様式】共同研究変更申込書!$Y59,【様式】共同研究変更申込書!$L60,"")</f>
        <v/>
      </c>
      <c r="BA2" s="98" t="str">
        <f>IF(【様式】共同研究変更申込書!$Y59,【様式】共同研究変更申込書!$O60,"")</f>
        <v/>
      </c>
      <c r="BB2" s="98" t="str">
        <f>IF(【様式】共同研究変更申込書!$Y59,【様式】共同研究変更申込書!$Q60,"")</f>
        <v/>
      </c>
      <c r="BC2" s="78">
        <f>LEN(BB2)</f>
        <v>0</v>
      </c>
      <c r="BD2" t="str">
        <f>IF(【様式】共同研究変更申込書!$V60="○","◎","")</f>
        <v/>
      </c>
      <c r="BE2" t="str">
        <f>IF(【様式】共同研究変更申込書!$W60="","",【様式】共同研究変更申込書!$W60)</f>
        <v/>
      </c>
      <c r="BF2" s="98" t="str">
        <f>IF(【様式】共同研究変更申込書!$I61="","",BK2&amp;【様式】共同研究変更申込書!$I61)&amp;IF(【様式】共同研究変更申込書!$G61="研究協力者",CHAR(10)&amp;"（研究協力者）","")</f>
        <v/>
      </c>
      <c r="BG2" t="str">
        <f>IF(【様式】共同研究変更申込書!$L61="","",【様式】共同研究変更申込書!$L61)</f>
        <v/>
      </c>
      <c r="BH2" t="str">
        <f>IF(【様式】共同研究変更申込書!$O61="","",【様式】共同研究変更申込書!$O61)</f>
        <v/>
      </c>
      <c r="BI2" t="str">
        <f>IF(【様式】共同研究変更申込書!$Q61="","",【様式】共同研究変更申込書!$Q61)</f>
        <v/>
      </c>
      <c r="BJ2" s="78">
        <f>LEN(BI2)</f>
        <v>0</v>
      </c>
      <c r="BK2" t="str">
        <f>IF(【様式】共同研究変更申込書!$V61="○","◎","")</f>
        <v/>
      </c>
      <c r="BL2" t="str">
        <f>IF(【様式】共同研究変更申込書!$W61="","",【様式】共同研究変更申込書!$W61)</f>
        <v/>
      </c>
      <c r="BM2" s="98" t="str">
        <f>IF(【様式】共同研究変更申込書!$I62="","",BR2&amp;【様式】共同研究変更申込書!$I62)&amp;IF(【様式】共同研究変更申込書!$G62="研究協力者",CHAR(10)&amp;"（研究協力者）","")</f>
        <v/>
      </c>
      <c r="BN2" t="str">
        <f>IF(【様式】共同研究変更申込書!$L62="","",【様式】共同研究変更申込書!$L62)</f>
        <v/>
      </c>
      <c r="BO2" t="str">
        <f>IF(【様式】共同研究変更申込書!$O62="","",【様式】共同研究変更申込書!$O62)</f>
        <v/>
      </c>
      <c r="BP2" t="str">
        <f>IF(【様式】共同研究変更申込書!$Q62="","",【様式】共同研究変更申込書!$Q62)</f>
        <v/>
      </c>
      <c r="BQ2" s="78">
        <f>LEN(BP2)</f>
        <v>0</v>
      </c>
      <c r="BR2" t="str">
        <f>IF(【様式】共同研究変更申込書!$V62="○","◎","")</f>
        <v/>
      </c>
      <c r="BS2" t="str">
        <f>IF(【様式】共同研究変更申込書!$W62="","",【様式】共同研究変更申込書!$W62)</f>
        <v/>
      </c>
      <c r="BT2" s="98" t="str">
        <f>IF(【様式】共同研究変更申込書!$I63="","",BY2&amp;【様式】共同研究変更申込書!$I63)&amp;IF(【様式】共同研究変更申込書!$G63="研究協力者",CHAR(10)&amp;"（研究協力者）","")</f>
        <v/>
      </c>
      <c r="BU2" t="str">
        <f>IF(【様式】共同研究変更申込書!$L63="","",【様式】共同研究変更申込書!$L63)</f>
        <v/>
      </c>
      <c r="BV2" t="str">
        <f>IF(【様式】共同研究変更申込書!$O63="","",【様式】共同研究変更申込書!$O63)</f>
        <v/>
      </c>
      <c r="BW2" t="str">
        <f>IF(【様式】共同研究変更申込書!$Q63="","",【様式】共同研究変更申込書!$Q63)</f>
        <v/>
      </c>
      <c r="BX2" s="78">
        <f>LEN(BW2)</f>
        <v>0</v>
      </c>
      <c r="BY2" t="str">
        <f>IF(【様式】共同研究変更申込書!$V63="○","◎","")</f>
        <v/>
      </c>
      <c r="BZ2" t="str">
        <f>IF(【様式】共同研究変更申込書!$W63="","",【様式】共同研究変更申込書!$W63)</f>
        <v/>
      </c>
      <c r="CA2" s="98" t="str">
        <f>IF(【様式】共同研究変更申込書!$I64="","",CF2&amp;【様式】共同研究変更申込書!$I64)&amp;IF(【様式】共同研究変更申込書!$G64="研究協力者",CHAR(10)&amp;"（研究協力者）","")</f>
        <v/>
      </c>
      <c r="CB2" t="str">
        <f>IF(【様式】共同研究変更申込書!$L64="","",【様式】共同研究変更申込書!$L64)</f>
        <v/>
      </c>
      <c r="CC2" t="str">
        <f>IF(【様式】共同研究変更申込書!$O64="","",【様式】共同研究変更申込書!$O64)</f>
        <v/>
      </c>
      <c r="CD2" t="str">
        <f>IF(【様式】共同研究変更申込書!$Q64="","",【様式】共同研究変更申込書!$Q64)</f>
        <v/>
      </c>
      <c r="CE2" s="78">
        <f>LEN(CD2)</f>
        <v>0</v>
      </c>
      <c r="CF2" t="str">
        <f>IF(【様式】共同研究変更申込書!$V64="○","◎","")</f>
        <v/>
      </c>
      <c r="CG2" t="str">
        <f>IF(【様式】共同研究変更申込書!$W64="","",【様式】共同研究変更申込書!$W64)</f>
        <v/>
      </c>
      <c r="CH2" s="98" t="str">
        <f>IF(【様式】共同研究変更申込書!$I65="","",CM2&amp;【様式】共同研究変更申込書!$I65)&amp;IF(【様式】共同研究変更申込書!$G65="研究協力者",CHAR(10)&amp;"（研究協力者）","")</f>
        <v/>
      </c>
      <c r="CI2" t="str">
        <f>IF(【様式】共同研究変更申込書!$L65="","",【様式】共同研究変更申込書!$L65)</f>
        <v/>
      </c>
      <c r="CJ2" t="str">
        <f>IF(【様式】共同研究変更申込書!$O65="","",【様式】共同研究変更申込書!$O65)</f>
        <v/>
      </c>
      <c r="CK2" t="str">
        <f>IF(【様式】共同研究変更申込書!$Q65="","",【様式】共同研究変更申込書!$Q65)</f>
        <v/>
      </c>
      <c r="CL2" s="78">
        <f>LEN(CK2)</f>
        <v>0</v>
      </c>
      <c r="CM2" t="str">
        <f>IF(【様式】共同研究変更申込書!$V65="○","◎","")</f>
        <v/>
      </c>
      <c r="CN2" t="str">
        <f>IF(【様式】共同研究変更申込書!$W65="","",【様式】共同研究変更申込書!$W65)</f>
        <v/>
      </c>
      <c r="CO2" t="str">
        <f>IF(【様式】共同研究変更申込書!$Y68,【様式】共同研究変更申込書!$M69,"原契約と同じ")</f>
        <v>原契約と同じ</v>
      </c>
      <c r="CP2" t="str">
        <f>IF(【様式】共同研究変更申込書!$Y68,【様式】共同研究変更申込書!$M71,"")</f>
        <v/>
      </c>
      <c r="CQ2" t="str">
        <f>IF(【様式】共同研究変更申込書!$Y68,【様式】共同研究変更申込書!$M70,"")</f>
        <v/>
      </c>
      <c r="CR2" t="str">
        <f>IF(【様式】共同研究変更申込書!$Y68,【様式】共同研究変更申込書!$M72,"")</f>
        <v/>
      </c>
      <c r="CS2" t="str">
        <f>IF(【様式】共同研究変更申込書!$Y68,【様式】共同研究変更申込書!$M73,"")</f>
        <v/>
      </c>
      <c r="CT2" t="str">
        <f>IF(【様式】共同研究変更申込書!$Y68,【様式】共同研究変更申込書!$M74,"")</f>
        <v/>
      </c>
      <c r="CU2" t="str">
        <f>IF(【様式】共同研究変更申込書!$Y68,【様式】共同研究変更申込書!$J69,"")</f>
        <v/>
      </c>
      <c r="CV2" t="str">
        <f>IF(【様式】共同研究変更申込書!$Y68,【様式】共同研究変更申込書!$J71,"")</f>
        <v/>
      </c>
      <c r="CW2" t="str">
        <f>IF(【様式】共同研究変更申込書!$Y68,【様式】共同研究変更申込書!$J70,"")</f>
        <v/>
      </c>
      <c r="CX2" t="str">
        <f>IF(【様式】共同研究変更申込書!$Y68,【様式】共同研究変更申込書!$J72,"")</f>
        <v/>
      </c>
      <c r="CY2" t="str">
        <f>IF(【様式】共同研究変更申込書!$Y68,【様式】共同研究変更申込書!$J73,"")</f>
        <v/>
      </c>
      <c r="CZ2" t="str">
        <f>IF(【様式】共同研究変更申込書!$Y68,【様式】共同研究変更申込書!$J74,"")</f>
        <v/>
      </c>
      <c r="DA2" t="str">
        <f>IF(【様式】共同研究変更申込書!$Y68,【様式】共同研究変更申込書!$P69,"")</f>
        <v/>
      </c>
      <c r="DB2" t="str">
        <f>IF(【様式】共同研究変更申込書!$Y68,【様式】共同研究変更申込書!$P71,"")</f>
        <v/>
      </c>
      <c r="DC2" t="str">
        <f>IF(【様式】共同研究変更申込書!$Y68,【様式】共同研究変更申込書!$P70,"")</f>
        <v/>
      </c>
      <c r="DD2" t="str">
        <f>IF(【様式】共同研究変更申込書!$Y68,【様式】共同研究変更申込書!$P72,"")</f>
        <v/>
      </c>
      <c r="DE2" t="str">
        <f>IF(【様式】共同研究変更申込書!$Y68,【様式】共同研究変更申込書!$P73,"")</f>
        <v/>
      </c>
      <c r="DF2" t="str">
        <f>IF(【様式】共同研究変更申込書!$Y68,【様式】共同研究変更申込書!$P74,"")</f>
        <v/>
      </c>
      <c r="DG2">
        <f>IF(【様式】共同研究変更申込書!O25="異なる（以下に記入して下さい）",【様式】共同研究変更申込書!M26,【様式】共同研究変更申込書!P5)</f>
        <v>0</v>
      </c>
      <c r="DH2">
        <f>IF(【様式】共同研究変更申込書!O25="異なる（以下に記入して下さい）",【様式】共同研究変更申込書!I27,【様式】共同研究変更申込書!P7)</f>
        <v>0</v>
      </c>
      <c r="DI2">
        <f>IF(【様式】共同研究変更申込書!O25="異なる（以下に記入して下さい）",【様式】共同研究変更申込書!Q27,【様式】共同研究変更申込書!V7)</f>
        <v>0</v>
      </c>
      <c r="DJ2" t="b">
        <f>【様式】共同研究変更申込書!Y40</f>
        <v>0</v>
      </c>
      <c r="DK2" t="str">
        <f>IF('【様式】別紙（研究担当者が７名以上の場合）'!D4="","","別紙を確認してください。（本学担当者７名以上！）")</f>
        <v/>
      </c>
      <c r="DL2" t="str">
        <f>IF('【様式】別紙（研究担当者が７名以上の場合）'!D13="","","別紙を確認してください。（申込者担当者７名以上！）")</f>
        <v/>
      </c>
      <c r="DM2" t="str">
        <f>CONCATENATE(【様式】共同研究変更申込書!Z2,【様式】共同研究変更申込書!Z3,【様式】共同研究変更申込書!Z4,【様式】共同研究変更申込書!Z5)</f>
        <v/>
      </c>
      <c r="DN2" s="125">
        <f>【様式】共同研究変更申込書!G15</f>
        <v>0</v>
      </c>
    </row>
    <row r="5" spans="1:118">
      <c r="A5" t="s">
        <v>244</v>
      </c>
      <c r="B5">
        <v>20211201</v>
      </c>
    </row>
  </sheetData>
  <sheetProtection sheet="1" objects="1" scenarios="1"/>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G3"/>
  <sheetViews>
    <sheetView workbookViewId="0">
      <selection activeCell="F2" sqref="F2"/>
    </sheetView>
  </sheetViews>
  <sheetFormatPr defaultRowHeight="13"/>
  <cols>
    <col min="24" max="25" width="9.453125" bestFit="1" customWidth="1"/>
  </cols>
  <sheetData>
    <row r="1" spans="1:59" s="96" customFormat="1" ht="40.5" customHeight="1">
      <c r="A1" s="79" t="s">
        <v>245</v>
      </c>
      <c r="B1" s="80" t="s">
        <v>246</v>
      </c>
      <c r="C1" s="81" t="s">
        <v>247</v>
      </c>
      <c r="D1" s="81" t="s">
        <v>248</v>
      </c>
      <c r="E1" s="82" t="s">
        <v>249</v>
      </c>
      <c r="F1" s="79" t="s">
        <v>250</v>
      </c>
      <c r="G1" s="79" t="s">
        <v>251</v>
      </c>
      <c r="H1" s="83" t="s">
        <v>252</v>
      </c>
      <c r="I1" s="83" t="s">
        <v>253</v>
      </c>
      <c r="J1" s="83" t="s">
        <v>254</v>
      </c>
      <c r="K1" s="83" t="s">
        <v>255</v>
      </c>
      <c r="L1" s="83" t="s">
        <v>256</v>
      </c>
      <c r="M1" s="83" t="s">
        <v>257</v>
      </c>
      <c r="N1" s="83" t="s">
        <v>258</v>
      </c>
      <c r="O1" s="83" t="s">
        <v>259</v>
      </c>
      <c r="P1" s="83" t="s">
        <v>260</v>
      </c>
      <c r="Q1" s="84" t="s">
        <v>3</v>
      </c>
      <c r="R1" s="84" t="s">
        <v>360</v>
      </c>
      <c r="S1" s="84" t="s">
        <v>261</v>
      </c>
      <c r="T1" s="84" t="s">
        <v>262</v>
      </c>
      <c r="U1" s="85" t="s">
        <v>263</v>
      </c>
      <c r="V1" s="83" t="s">
        <v>264</v>
      </c>
      <c r="W1" s="86" t="s">
        <v>27</v>
      </c>
      <c r="X1" s="87" t="s">
        <v>265</v>
      </c>
      <c r="Y1" s="87" t="s">
        <v>266</v>
      </c>
      <c r="Z1" s="87" t="s">
        <v>267</v>
      </c>
      <c r="AA1" s="88" t="s">
        <v>268</v>
      </c>
      <c r="AB1" s="88" t="s">
        <v>269</v>
      </c>
      <c r="AC1" s="88" t="s">
        <v>270</v>
      </c>
      <c r="AD1" s="88" t="s">
        <v>271</v>
      </c>
      <c r="AE1" s="88" t="s">
        <v>272</v>
      </c>
      <c r="AF1" s="88" t="s">
        <v>38</v>
      </c>
      <c r="AG1" s="89" t="s">
        <v>273</v>
      </c>
      <c r="AH1" s="90" t="s">
        <v>33</v>
      </c>
      <c r="AI1" s="90" t="s">
        <v>274</v>
      </c>
      <c r="AJ1" s="79" t="s">
        <v>275</v>
      </c>
      <c r="AK1" s="79" t="s">
        <v>36</v>
      </c>
      <c r="AL1" s="79" t="s">
        <v>276</v>
      </c>
      <c r="AM1" s="79" t="s">
        <v>277</v>
      </c>
      <c r="AN1" s="79" t="s">
        <v>278</v>
      </c>
      <c r="AO1" s="101" t="s">
        <v>294</v>
      </c>
      <c r="AP1" s="101" t="s">
        <v>295</v>
      </c>
      <c r="AQ1" s="101" t="s">
        <v>296</v>
      </c>
      <c r="AR1" s="101" t="s">
        <v>297</v>
      </c>
      <c r="AS1" s="101" t="s">
        <v>298</v>
      </c>
      <c r="AT1" s="101" t="s">
        <v>299</v>
      </c>
      <c r="AU1" s="91" t="s">
        <v>279</v>
      </c>
      <c r="AV1" s="91" t="s">
        <v>359</v>
      </c>
      <c r="AW1" s="91" t="s">
        <v>280</v>
      </c>
      <c r="AX1" s="91" t="s">
        <v>281</v>
      </c>
      <c r="AY1" s="91" t="s">
        <v>282</v>
      </c>
      <c r="AZ1" s="92" t="s">
        <v>283</v>
      </c>
      <c r="BA1" s="93" t="s">
        <v>284</v>
      </c>
      <c r="BB1" s="89" t="s">
        <v>285</v>
      </c>
      <c r="BC1" s="94" t="s">
        <v>286</v>
      </c>
      <c r="BD1" s="95" t="s">
        <v>287</v>
      </c>
      <c r="BE1" s="95" t="s">
        <v>288</v>
      </c>
      <c r="BF1" s="89" t="s">
        <v>289</v>
      </c>
      <c r="BG1" s="95" t="s">
        <v>290</v>
      </c>
    </row>
    <row r="2" spans="1:59">
      <c r="A2" s="77"/>
      <c r="B2" s="77"/>
      <c r="C2" s="77"/>
      <c r="D2" s="77"/>
      <c r="E2" s="77"/>
      <c r="F2" t="s">
        <v>291</v>
      </c>
      <c r="G2" s="99" t="s">
        <v>379</v>
      </c>
      <c r="H2" s="98" t="str">
        <f>ASC(SUBSTITUTE(SUBSTITUTE(【様式】共同研究変更申込書!G84, "　", ""), " ", ""))</f>
        <v/>
      </c>
      <c r="I2" s="77"/>
      <c r="J2" s="77"/>
      <c r="K2" s="77"/>
      <c r="L2" s="77"/>
      <c r="M2" s="77">
        <f>【様式】共同研究変更申込書!P6</f>
        <v>0</v>
      </c>
      <c r="N2" s="77"/>
      <c r="O2" s="77"/>
      <c r="P2" s="77"/>
      <c r="Q2">
        <f>IF(【様式】共同研究変更申込書!$Y68,【様式】共同研究変更申込書!$P69,)</f>
        <v>0</v>
      </c>
      <c r="R2">
        <f>IF(【様式】共同研究変更申込書!$Y68,【様式】共同研究変更申込書!$P70,)</f>
        <v>0</v>
      </c>
      <c r="S2">
        <f>IF(【様式】共同研究変更申込書!$Y68,【様式】共同研究変更申込書!$P73,)</f>
        <v>0</v>
      </c>
      <c r="T2">
        <f>IF(【様式】共同研究変更申込書!$Y68,【様式】共同研究変更申込書!$P71,)</f>
        <v>0</v>
      </c>
      <c r="U2">
        <f>SUM(Q2:T2)</f>
        <v>0</v>
      </c>
      <c r="V2">
        <f>COUNTIF(【様式】共同研究変更申込書!V60:V65,"○")+COUNTIF('【様式】別紙（研究担当者が７名以上の場合）'!H:H,"○")</f>
        <v>0</v>
      </c>
      <c r="W2" s="97">
        <f>【様式】共同研究変更申込書!T2</f>
        <v>0</v>
      </c>
      <c r="X2" s="97">
        <f>【様式】共同研究変更申込書!G81</f>
        <v>0</v>
      </c>
      <c r="Y2" s="97" t="str">
        <f>IF(【様式】共同研究変更申込書!$Y47,【様式】共同研究変更申込書!O$47,"")</f>
        <v/>
      </c>
      <c r="Z2" s="97" t="str">
        <f>IF(【様式】共同研究変更申込書!$Y47,【様式】共同研究変更申込書!T$47,"")</f>
        <v/>
      </c>
      <c r="AA2" s="98">
        <f>IF(【様式】共同研究変更申込書!$Y43,1,0)</f>
        <v>0</v>
      </c>
      <c r="AB2" s="98">
        <f>IF(【様式】共同研究変更申込書!$Y45,1,0)</f>
        <v>0</v>
      </c>
      <c r="AC2" s="98">
        <f>IF(【様式】共同研究変更申込書!$Y47,1,0)</f>
        <v>0</v>
      </c>
      <c r="AD2" s="98">
        <f>IF(【様式】共同研究変更申込書!$Y68,1,0)</f>
        <v>0</v>
      </c>
      <c r="AE2" s="98">
        <f>IF(OR(【様式】共同研究変更申込書!$Y51,【様式】共同研究変更申込書!$Y59),1,0)</f>
        <v>0</v>
      </c>
      <c r="AF2" s="100" t="s">
        <v>379</v>
      </c>
      <c r="AG2" s="77"/>
      <c r="AH2" s="77"/>
      <c r="AI2" s="77"/>
      <c r="AJ2" s="77"/>
      <c r="AK2" s="77"/>
      <c r="AL2" s="77"/>
      <c r="AM2" s="77"/>
      <c r="AN2" s="77"/>
      <c r="AO2" s="102" t="str">
        <f>【様式】共同研究変更申込書!I18</f>
        <v>〒</v>
      </c>
      <c r="AP2" s="102">
        <f>【様式】共同研究変更申込書!M18</f>
        <v>0</v>
      </c>
      <c r="AQ2" s="102">
        <f>【様式】共同研究変更申込書!I19</f>
        <v>0</v>
      </c>
      <c r="AR2" s="102">
        <f>【様式】共同研究変更申込書!Q19</f>
        <v>0</v>
      </c>
      <c r="AS2" s="103">
        <f>【様式】共同研究変更申込書!I20</f>
        <v>0</v>
      </c>
      <c r="AT2" s="102">
        <f>【様式】共同研究変更申込書!Q20</f>
        <v>0</v>
      </c>
      <c r="AU2" s="105"/>
      <c r="AV2" s="105"/>
      <c r="AW2" s="105"/>
      <c r="AX2" s="105"/>
      <c r="AY2" s="106"/>
      <c r="AZ2" s="107"/>
      <c r="BA2" s="107"/>
      <c r="BB2" s="108"/>
      <c r="BC2" s="109"/>
      <c r="BD2" s="110"/>
      <c r="BE2" s="111"/>
      <c r="BF2" s="111"/>
      <c r="BG2" s="112"/>
    </row>
    <row r="3" spans="1:59">
      <c r="AO3" s="98"/>
      <c r="AP3" s="98"/>
      <c r="AQ3" s="98"/>
      <c r="AR3" s="98"/>
      <c r="AS3" s="98"/>
      <c r="AT3" s="98"/>
    </row>
  </sheetData>
  <sheetProtection sheet="1" objects="1" scenarios="1"/>
  <phoneticPr fontId="14"/>
  <conditionalFormatting sqref="J1">
    <cfRule type="expression" dxfId="12" priority="12">
      <formula>AND(($J1=""),(NOT($M1="")))</formula>
    </cfRule>
  </conditionalFormatting>
  <conditionalFormatting sqref="K1">
    <cfRule type="expression" dxfId="11" priority="11">
      <formula>AND(($Q1=0),AND(($K1=""),($F1="新規"),(NOT($M1=""))))</formula>
    </cfRule>
  </conditionalFormatting>
  <conditionalFormatting sqref="H1">
    <cfRule type="expression" dxfId="10" priority="10">
      <formula>$D1=""</formula>
    </cfRule>
  </conditionalFormatting>
  <conditionalFormatting sqref="A1:AN1 AU1:BA1">
    <cfRule type="expression" dxfId="9" priority="8">
      <formula>$F1="通知書"</formula>
    </cfRule>
    <cfRule type="expression" dxfId="8" priority="9">
      <formula>$F1="変更"</formula>
    </cfRule>
  </conditionalFormatting>
  <conditionalFormatting sqref="BC1">
    <cfRule type="duplicateValues" dxfId="7" priority="7"/>
  </conditionalFormatting>
  <conditionalFormatting sqref="M1">
    <cfRule type="containsText" dxfId="6" priority="6" operator="containsText" text="シムル">
      <formula>NOT(ISERROR(SEARCH("シムル",M1)))</formula>
    </cfRule>
  </conditionalFormatting>
  <conditionalFormatting sqref="AU2:BA2">
    <cfRule type="expression" dxfId="5" priority="4">
      <formula>$F2="通知書"</formula>
    </cfRule>
    <cfRule type="expression" dxfId="4" priority="5">
      <formula>$F2="変更"</formula>
    </cfRule>
  </conditionalFormatting>
  <conditionalFormatting sqref="BC2">
    <cfRule type="duplicateValues" dxfId="3" priority="3"/>
  </conditionalFormatting>
  <conditionalFormatting sqref="AO1:AT2">
    <cfRule type="expression" dxfId="2" priority="1">
      <formula>$F1="通知書"</formula>
    </cfRule>
    <cfRule type="expression" dxfId="1" priority="2">
      <formula>$F1="変更"</formula>
    </cfRule>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C2" sqref="C2"/>
    </sheetView>
  </sheetViews>
  <sheetFormatPr defaultRowHeight="13"/>
  <cols>
    <col min="2" max="2" width="11.6328125" bestFit="1" customWidth="1"/>
  </cols>
  <sheetData>
    <row r="1" spans="1:7" ht="18.5" thickBot="1">
      <c r="A1" s="119" t="s">
        <v>368</v>
      </c>
      <c r="B1" s="120" t="s">
        <v>369</v>
      </c>
      <c r="C1" s="121" t="s">
        <v>370</v>
      </c>
      <c r="D1" s="121" t="s">
        <v>371</v>
      </c>
      <c r="E1" s="121" t="s">
        <v>372</v>
      </c>
      <c r="F1" s="122" t="s">
        <v>373</v>
      </c>
      <c r="G1" s="123" t="s">
        <v>374</v>
      </c>
    </row>
    <row r="2" spans="1:7" ht="13.5" thickTop="1">
      <c r="B2" s="97">
        <f ca="1">TODAY()</f>
        <v>44536</v>
      </c>
      <c r="C2" t="str">
        <f>大阪大学使用欄2!H2</f>
        <v/>
      </c>
      <c r="D2">
        <f>大阪大学使用欄2!M2</f>
        <v>0</v>
      </c>
      <c r="E2">
        <f>【様式】共同研究変更申込書!I82</f>
        <v>0</v>
      </c>
    </row>
  </sheetData>
  <sheetProtection sheet="1" objects="1" scenarios="1"/>
  <phoneticPr fontId="14"/>
  <conditionalFormatting sqref="A1:G1">
    <cfRule type="expression" dxfId="0" priority="1">
      <formula>$G1&lt;&gt;""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Ｑ＆Ａ</vt:lpstr>
      <vt:lpstr>【様式】共同研究変更申込書</vt:lpstr>
      <vt:lpstr>【様式】別紙（研究担当者が７名以上の場合）</vt:lpstr>
      <vt:lpstr>企業等区分の定義について</vt:lpstr>
      <vt:lpstr>業種番号一覧</vt:lpstr>
      <vt:lpstr>大阪大学使用欄1</vt:lpstr>
      <vt:lpstr>大阪大学使用欄2</vt:lpstr>
      <vt:lpstr>大阪大学使用欄3</vt:lpstr>
      <vt:lpstr>【様式】共同研究変更申込書!Print_Area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2021-12-06T02:50:11Z</dcterms:modified>
</cp:coreProperties>
</file>